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tpw/teams/jfe/publ/2024_Publication/Forms/"/>
    </mc:Choice>
  </mc:AlternateContent>
  <bookViews>
    <workbookView xWindow="0" yWindow="0" windowWidth="28800" windowHeight="11580" tabRatio="574"/>
  </bookViews>
  <sheets>
    <sheet name="Summary_Table" sheetId="6" r:id="rId1"/>
    <sheet name="Annex1_Report_on_Funded_Actions" sheetId="7" r:id="rId2"/>
    <sheet name="Annex 2_Claim_form" sheetId="1" r:id="rId3"/>
    <sheet name="Unit_costs" sheetId="5" r:id="rId4"/>
    <sheet name="List_ to hide" sheetId="3" state="hidden" r:id="rId5"/>
  </sheets>
  <externalReferences>
    <externalReference r:id="rId6"/>
    <externalReference r:id="rId7"/>
  </externalReferences>
  <definedNames>
    <definedName name="_xlnm._FilterDatabase" localSheetId="3" hidden="1">Unit_costs!$A$53:$C$258</definedName>
    <definedName name="ar">'List_ to hide'!#REF!</definedName>
    <definedName name="as">'List_ to hide'!#REF!</definedName>
    <definedName name="at">'List_ to hide'!#REF!</definedName>
    <definedName name="Cost_sub_category" localSheetId="1">[1]A1_benf1!$S$13:$S$14</definedName>
    <definedName name="Cost_sub_category" localSheetId="0">'[2]Annex2_Trav-Acco'!$O$18:$O$19</definedName>
    <definedName name="Cost_sub_category">[1]A1_benf1!$S$13:$S$14</definedName>
    <definedName name="EU">'List_ to hide'!#REF!</definedName>
    <definedName name="EU_Member_States" localSheetId="1">[1]A1_benf1!$W$13:$W$244</definedName>
    <definedName name="EU_Member_States" localSheetId="0">'[2]Annex2_Trav-Acco'!$S$18:$S$249</definedName>
    <definedName name="EU_Member_States">[1]A1_benf1!$W$13:$W$244</definedName>
    <definedName name="Inte">#REF!</definedName>
    <definedName name="Meet">#REF!</definedName>
    <definedName name="Meeting1">'List_ to hide'!#REF!</definedName>
    <definedName name="_xlnm.Print_Area" localSheetId="2">'Annex 2_Claim_form'!$A$1:$M$60</definedName>
    <definedName name="te">'List_ to hide'!#REF!</definedName>
    <definedName name="Tran">#REF!</definedName>
    <definedName name="us">'List_ to hide'!#REF!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1" l="1"/>
  <c r="C35" i="6" l="1"/>
  <c r="C33" i="6"/>
  <c r="H9" i="7" l="1"/>
  <c r="J9" i="7" l="1"/>
  <c r="R9" i="7"/>
  <c r="P9" i="7"/>
  <c r="M60" i="1" l="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C26" i="6" s="1"/>
  <c r="M23" i="1"/>
  <c r="M22" i="1"/>
  <c r="M21" i="1"/>
  <c r="C24" i="6" s="1"/>
  <c r="C27" i="6" l="1"/>
  <c r="C36" i="6"/>
  <c r="C22" i="6"/>
  <c r="F12" i="1"/>
  <c r="F13" i="1" s="1"/>
  <c r="F14" i="1" s="1"/>
  <c r="C31" i="6"/>
  <c r="C25" i="6"/>
  <c r="C34" i="6"/>
  <c r="Q21" i="7"/>
  <c r="F11" i="1"/>
  <c r="G10" i="1"/>
  <c r="F10" i="1"/>
  <c r="G9" i="1"/>
  <c r="F9" i="1"/>
  <c r="B30" i="6" l="1"/>
  <c r="A20" i="6"/>
  <c r="I7" i="5" l="1"/>
  <c r="C18" i="3" l="1"/>
  <c r="C32" i="6" l="1"/>
  <c r="C37" i="6" s="1"/>
  <c r="C23" i="6"/>
  <c r="C28" i="6" s="1"/>
  <c r="C20" i="6" l="1"/>
  <c r="C19" i="6"/>
  <c r="C18" i="6" l="1"/>
  <c r="C21" i="6" s="1"/>
</calcChain>
</file>

<file path=xl/sharedStrings.xml><?xml version="1.0" encoding="utf-8"?>
<sst xmlns="http://schemas.openxmlformats.org/spreadsheetml/2006/main" count="701" uniqueCount="391">
  <si>
    <t>accommodation</t>
  </si>
  <si>
    <t>interpretation</t>
  </si>
  <si>
    <t>translation</t>
  </si>
  <si>
    <t>return flight within EU</t>
  </si>
  <si>
    <t>return flight to and from overseas</t>
  </si>
  <si>
    <t>return trip by car</t>
  </si>
  <si>
    <t>return trip by train/bus</t>
  </si>
  <si>
    <t>return trip by boat</t>
  </si>
  <si>
    <t>Total costs</t>
  </si>
  <si>
    <t xml:space="preserve">Type of costs </t>
  </si>
  <si>
    <t>Nature of travel</t>
  </si>
  <si>
    <t>Return trip by car (*) (EU/non-EU)</t>
  </si>
  <si>
    <t>EUR 180 per vehicle(*)</t>
  </si>
  <si>
    <t>Return trip by train/bus (EU/non-EU)</t>
  </si>
  <si>
    <t>Return trip by boat (EU/non-EU)</t>
  </si>
  <si>
    <t>EU Member States</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</si>
  <si>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</si>
  <si>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</si>
  <si>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</si>
  <si>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</si>
  <si>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</si>
  <si>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</si>
  <si>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</si>
  <si>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</si>
  <si>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</si>
  <si>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</si>
  <si>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</si>
  <si>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</si>
  <si>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</si>
  <si>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</si>
  <si>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</si>
  <si>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</si>
  <si>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</si>
  <si>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</si>
  <si>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</si>
  <si>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</si>
  <si>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</si>
  <si>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</si>
  <si>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Portugal - Azores</t>
  </si>
  <si>
    <t>Portugal - Madeira</t>
  </si>
  <si>
    <t>Romania</t>
  </si>
  <si>
    <t>Slovakia</t>
  </si>
  <si>
    <t>Slovenia</t>
  </si>
  <si>
    <t>Spain</t>
  </si>
  <si>
    <t>Spain - Canary Islands</t>
  </si>
  <si>
    <t>Sweden</t>
  </si>
  <si>
    <t>Non EU-Countries and Overseas Territories</t>
  </si>
  <si>
    <t>Afghanistan</t>
  </si>
  <si>
    <t>Albania</t>
  </si>
  <si>
    <t>Algeria</t>
  </si>
  <si>
    <t>American Samoa</t>
  </si>
  <si>
    <t>Andorra</t>
  </si>
  <si>
    <t>Angola</t>
  </si>
  <si>
    <t>Anguilla</t>
  </si>
  <si>
    <t>Antigua and Barbuda</t>
  </si>
  <si>
    <t>Argentina</t>
  </si>
  <si>
    <t>Armenia</t>
  </si>
  <si>
    <t>Aruba</t>
  </si>
  <si>
    <t>Australia</t>
  </si>
  <si>
    <t>Azerbaijan</t>
  </si>
  <si>
    <t>Bahamas</t>
  </si>
  <si>
    <t>Bahrain</t>
  </si>
  <si>
    <t>Bangladesh</t>
  </si>
  <si>
    <t>Barbados</t>
  </si>
  <si>
    <t>Belarus</t>
  </si>
  <si>
    <t>Belize</t>
  </si>
  <si>
    <t>Benin</t>
  </si>
  <si>
    <t>Bermuda</t>
  </si>
  <si>
    <t>Bhutan</t>
  </si>
  <si>
    <t>Bolivia</t>
  </si>
  <si>
    <t>Bonaire, Sint Eustatius and Saba</t>
  </si>
  <si>
    <t>Bosnia - Herzegovina</t>
  </si>
  <si>
    <t>Botswana</t>
  </si>
  <si>
    <t>Brazil</t>
  </si>
  <si>
    <t>British Virgin Islands</t>
  </si>
  <si>
    <t>Brunei</t>
  </si>
  <si>
    <t>Burkina Faso</t>
  </si>
  <si>
    <t>Burundi</t>
  </si>
  <si>
    <t>Cambodia</t>
  </si>
  <si>
    <t>Cameroon</t>
  </si>
  <si>
    <t>Canada</t>
  </si>
  <si>
    <t>Cape Verde</t>
  </si>
  <si>
    <t>Cayman Islands</t>
  </si>
  <si>
    <t>Central African Republic</t>
  </si>
  <si>
    <t>Chad</t>
  </si>
  <si>
    <t>Channel Islands</t>
  </si>
  <si>
    <t>Chile</t>
  </si>
  <si>
    <t>China</t>
  </si>
  <si>
    <t>Columbia</t>
  </si>
  <si>
    <t>Comoros</t>
  </si>
  <si>
    <t>Congo (Democratic Republic)</t>
  </si>
  <si>
    <t>Congo(Republic)</t>
  </si>
  <si>
    <t>Cooks Island</t>
  </si>
  <si>
    <t>Costa Rica</t>
  </si>
  <si>
    <t>Côte d'Ivoire</t>
  </si>
  <si>
    <t>Cuba</t>
  </si>
  <si>
    <t>Curaçao</t>
  </si>
  <si>
    <t>Djibouti</t>
  </si>
  <si>
    <t>Dominica</t>
  </si>
  <si>
    <t>Dominican Republic</t>
  </si>
  <si>
    <t>East Timor</t>
  </si>
  <si>
    <t>Ecuador</t>
  </si>
  <si>
    <t>Egypt</t>
  </si>
  <si>
    <t>El Salvador</t>
  </si>
  <si>
    <t>Equatorial Guinea</t>
  </si>
  <si>
    <t>Eritrea</t>
  </si>
  <si>
    <t>Ethiopia</t>
  </si>
  <si>
    <t>Faroe Islands</t>
  </si>
  <si>
    <t>Fiji</t>
  </si>
  <si>
    <t>French Guyana</t>
  </si>
  <si>
    <t>French Polynesia</t>
  </si>
  <si>
    <t>Gabon</t>
  </si>
  <si>
    <t>Gambia</t>
  </si>
  <si>
    <t>Georgia</t>
  </si>
  <si>
    <t>Ghana</t>
  </si>
  <si>
    <t>Gibraltar</t>
  </si>
  <si>
    <t>Greenland</t>
  </si>
  <si>
    <t>Grenada</t>
  </si>
  <si>
    <t>Guadeloupe</t>
  </si>
  <si>
    <t>Guam</t>
  </si>
  <si>
    <t>Guatemala</t>
  </si>
  <si>
    <t>Guinea Bissau</t>
  </si>
  <si>
    <t>Guyana</t>
  </si>
  <si>
    <t>Haiti</t>
  </si>
  <si>
    <t>Honduras</t>
  </si>
  <si>
    <t>Hong Kong</t>
  </si>
  <si>
    <t>Iceland</t>
  </si>
  <si>
    <t>India</t>
  </si>
  <si>
    <t>Indonesia</t>
  </si>
  <si>
    <t>Iran</t>
  </si>
  <si>
    <t>Iraq</t>
  </si>
  <si>
    <t>Isle of Man</t>
  </si>
  <si>
    <t>Israel</t>
  </si>
  <si>
    <t>Jamaica</t>
  </si>
  <si>
    <t>Japan</t>
  </si>
  <si>
    <t>Jordan</t>
  </si>
  <si>
    <t>Kazakhstan</t>
  </si>
  <si>
    <t>Kenya</t>
  </si>
  <si>
    <t>Kiribati</t>
  </si>
  <si>
    <t>Kuwait</t>
  </si>
  <si>
    <t>Kyrgyzstan</t>
  </si>
  <si>
    <t>Lao People's Democratic Republic (the)</t>
  </si>
  <si>
    <t>Lebanon</t>
  </si>
  <si>
    <t>Lesotho</t>
  </si>
  <si>
    <t>Liberia</t>
  </si>
  <si>
    <t>Libya</t>
  </si>
  <si>
    <t>Liechtenstein</t>
  </si>
  <si>
    <t>Macao</t>
  </si>
  <si>
    <t>Madagascar</t>
  </si>
  <si>
    <t>Malawi</t>
  </si>
  <si>
    <t>Malaysia</t>
  </si>
  <si>
    <t>Maldives</t>
  </si>
  <si>
    <t>Mali</t>
  </si>
  <si>
    <t>Marshall Islands</t>
  </si>
  <si>
    <t>Martinique</t>
  </si>
  <si>
    <t>Mauritania</t>
  </si>
  <si>
    <t>Mauritius</t>
  </si>
  <si>
    <t>Mayotte</t>
  </si>
  <si>
    <t>Mexico</t>
  </si>
  <si>
    <t>Micronesia, the Federated States of</t>
  </si>
  <si>
    <t>Moldova</t>
  </si>
  <si>
    <t>Monaco</t>
  </si>
  <si>
    <t>Mongolia</t>
  </si>
  <si>
    <t>Montenegro</t>
  </si>
  <si>
    <t>Montserrat</t>
  </si>
  <si>
    <t>Morocco</t>
  </si>
  <si>
    <t>Mozambique</t>
  </si>
  <si>
    <t>Myanmar</t>
  </si>
  <si>
    <t>Namibia</t>
  </si>
  <si>
    <t>Nauru</t>
  </si>
  <si>
    <t>Nepal</t>
  </si>
  <si>
    <t>New Caledonia</t>
  </si>
  <si>
    <t>New Zealand</t>
  </si>
  <si>
    <t>Nicaragua</t>
  </si>
  <si>
    <t>Niger</t>
  </si>
  <si>
    <t>Nigeria</t>
  </si>
  <si>
    <t>Niue</t>
  </si>
  <si>
    <t>North Korea (P.D.R)</t>
  </si>
  <si>
    <t>Northern Mariana Islands</t>
  </si>
  <si>
    <t>Norway</t>
  </si>
  <si>
    <t>Oman</t>
  </si>
  <si>
    <t>Pakistan</t>
  </si>
  <si>
    <t>Palau</t>
  </si>
  <si>
    <t>Panama</t>
  </si>
  <si>
    <t>Papua New Guinea</t>
  </si>
  <si>
    <t>Paraguay</t>
  </si>
  <si>
    <t>Peru</t>
  </si>
  <si>
    <t>Philippines</t>
  </si>
  <si>
    <t>Puerto Rico</t>
  </si>
  <si>
    <t>Qatar</t>
  </si>
  <si>
    <t>Republic of Guinea</t>
  </si>
  <si>
    <t>Réunion</t>
  </si>
  <si>
    <t>Russia</t>
  </si>
  <si>
    <t>Rwanda</t>
  </si>
  <si>
    <t>Saint Lucia</t>
  </si>
  <si>
    <t>Saint Vincent and the Grenadines</t>
  </si>
  <si>
    <t>Saint Kitts and Nevis</t>
  </si>
  <si>
    <t>Saint-Barthélemy</t>
  </si>
  <si>
    <t>San Marino</t>
  </si>
  <si>
    <t>Samoa</t>
  </si>
  <si>
    <t>São Tomé and Príncipe</t>
  </si>
  <si>
    <t>Saudi Arabia</t>
  </si>
  <si>
    <t>Senegal</t>
  </si>
  <si>
    <t>Seychelles</t>
  </si>
  <si>
    <t>Serbia</t>
  </si>
  <si>
    <t>Sierra Leone</t>
  </si>
  <si>
    <t>Singapore</t>
  </si>
  <si>
    <t>St Maarten/ St Martin</t>
  </si>
  <si>
    <t>Solomon Islands</t>
  </si>
  <si>
    <t>Somalia</t>
  </si>
  <si>
    <t>South Africa</t>
  </si>
  <si>
    <t>South Sudan</t>
  </si>
  <si>
    <t>South Korea</t>
  </si>
  <si>
    <t>Sri Lanka</t>
  </si>
  <si>
    <t>Sudan</t>
  </si>
  <si>
    <t>Suriname</t>
  </si>
  <si>
    <t>Swaziland</t>
  </si>
  <si>
    <t>Switzerland</t>
  </si>
  <si>
    <t>Syria</t>
  </si>
  <si>
    <t>Taiwan</t>
  </si>
  <si>
    <t>Tajikistan</t>
  </si>
  <si>
    <t>Tanzania</t>
  </si>
  <si>
    <t>Thailand</t>
  </si>
  <si>
    <t>Togo</t>
  </si>
  <si>
    <t>Tokelau Islands</t>
  </si>
  <si>
    <t>Tonga</t>
  </si>
  <si>
    <t>Trinidad and Tobago</t>
  </si>
  <si>
    <t>Tunisia</t>
  </si>
  <si>
    <t>Turkey</t>
  </si>
  <si>
    <t>Turkmenistan</t>
  </si>
  <si>
    <t>Turks and Caicos Islands</t>
  </si>
  <si>
    <t>Tuvalu</t>
  </si>
  <si>
    <t>Uganda</t>
  </si>
  <si>
    <t>Ukraine</t>
  </si>
  <si>
    <t>United Arab Emirates</t>
  </si>
  <si>
    <t>United Kingdom</t>
  </si>
  <si>
    <t>United States of America</t>
  </si>
  <si>
    <t>Uruguay</t>
  </si>
  <si>
    <t>US Virgin Islands</t>
  </si>
  <si>
    <t>Uzbekistan</t>
  </si>
  <si>
    <t>The Vatican (Holy See)</t>
  </si>
  <si>
    <t>Vanuatu</t>
  </si>
  <si>
    <t>Venezuela</t>
  </si>
  <si>
    <t>Vietnam</t>
  </si>
  <si>
    <t>Wallis and Futuna Islands</t>
  </si>
  <si>
    <t>Yemen</t>
  </si>
  <si>
    <t>Zambia</t>
  </si>
  <si>
    <t>Zimbabwe</t>
  </si>
  <si>
    <t>Other 3rd Countries/Overseas Territories</t>
  </si>
  <si>
    <t>Maximum ceilings for Travel and Accommodation costs</t>
  </si>
  <si>
    <t>Applicable ceilings/unit costs</t>
  </si>
  <si>
    <t>Nature of costs</t>
  </si>
  <si>
    <t>Translation costs</t>
  </si>
  <si>
    <t>Interpretation costs</t>
  </si>
  <si>
    <t xml:space="preserve">Transport costs </t>
  </si>
  <si>
    <t>Applicable costs**</t>
  </si>
  <si>
    <t>Costs for translation, interpretation and transport services</t>
  </si>
  <si>
    <r>
      <rPr>
        <b/>
        <sz val="11"/>
        <color theme="1"/>
        <rFont val="Calibri"/>
        <family val="1"/>
        <scheme val="major"/>
      </rPr>
      <t>(**)</t>
    </r>
    <r>
      <rPr>
        <sz val="11"/>
        <color theme="1"/>
        <rFont val="Calibri"/>
        <family val="1"/>
        <scheme val="major"/>
      </rPr>
      <t xml:space="preserve"> Costs must fulfill the following requirements:
1. incurred during the duration of the action (can be paid after implementation of action);
2. they are indicated in the Budget estimate and Application form;
3. they are necessary for the implementation of the action, which is the subject of the grant;
4. they are identifiable and verifiable, in particular being recorded in the accounting records of the beneficiary and determined according to the applicable accounting standards of the country where the beneficiary is established and according to the usual cost accounting practices of the beneficiary;
5. they comply with the requirements of applicable tax and social legislation;
6. they are reasonable, justified, and comply with the principle of sound financial management, in particular regarding economy and efficiency.</t>
    </r>
  </si>
  <si>
    <t>North Macedonia</t>
  </si>
  <si>
    <t>Total costs (€)</t>
  </si>
  <si>
    <t xml:space="preserve">Anticipated actual costs </t>
  </si>
  <si>
    <t>Maximum ceilings for return flight (Euro)</t>
  </si>
  <si>
    <t>Maximum accommodation ceilings (Euro)</t>
  </si>
  <si>
    <t>EUR 380 per person</t>
  </si>
  <si>
    <t>EUR 140 per person</t>
  </si>
  <si>
    <t>United States of America (New York)</t>
  </si>
  <si>
    <t>Antilles, the Netherlands</t>
  </si>
  <si>
    <t>Signature/ Name and position</t>
  </si>
  <si>
    <r>
      <rPr>
        <b/>
        <sz val="16"/>
        <color theme="1"/>
        <rFont val="Cambria"/>
        <family val="1"/>
        <scheme val="minor"/>
      </rPr>
      <t xml:space="preserve">EUROJUST's financial assistance to JITs for urgent and/or unforeseen actions  </t>
    </r>
    <r>
      <rPr>
        <sz val="11"/>
        <color theme="1"/>
        <rFont val="Cambria"/>
        <family val="2"/>
        <scheme val="minor"/>
      </rPr>
      <t xml:space="preserve">
 </t>
    </r>
    <r>
      <rPr>
        <sz val="14"/>
        <color theme="1"/>
        <rFont val="Cambria"/>
        <family val="1"/>
        <scheme val="minor"/>
      </rPr>
      <t xml:space="preserve">
Applicable Ceilings and Unit costs for the Budget Estimate</t>
    </r>
  </si>
  <si>
    <t>Non-EU Countries and Overseas Territories</t>
  </si>
  <si>
    <t>return flight to and from non-EU countries</t>
  </si>
  <si>
    <t>JIT application/award decision ref. no.:</t>
  </si>
  <si>
    <t>Claiming  organisation and country:</t>
  </si>
  <si>
    <t>Contact person:</t>
  </si>
  <si>
    <t>EUR</t>
  </si>
  <si>
    <t>Timeframe defined in award decision 
- action period (dd/mm/yyyy):</t>
  </si>
  <si>
    <t>E-mail / telephone:</t>
  </si>
  <si>
    <t>REIMBURSEMENT CLAIM FORM - Summary table</t>
  </si>
  <si>
    <t>To be completed, signed and submitted with corresponding Annexes and the supporting documents. An electronic version of this file to be sent to JITs@eurojust.europa.eu.</t>
  </si>
  <si>
    <t>Bank name:</t>
  </si>
  <si>
    <t>Bank account holder:</t>
  </si>
  <si>
    <t>IBAN number:</t>
  </si>
  <si>
    <t>Any additional domestic reference to be added to the reference for reimbursement if applicable (max. 15 symbols):</t>
  </si>
  <si>
    <t>Claimed</t>
  </si>
  <si>
    <t>Eurojust (95 %)</t>
  </si>
  <si>
    <t>Eurojust contribution (95 %)</t>
  </si>
  <si>
    <t>Travel / Accommodation</t>
  </si>
  <si>
    <t>Translation / Interpretation</t>
  </si>
  <si>
    <t>Claiming organisation's contribution (5 %)</t>
  </si>
  <si>
    <t>DECLARATION OF HONOUR</t>
  </si>
  <si>
    <t>I hereby certify that:</t>
  </si>
  <si>
    <t>• all the information provided in the submitted claim form and its supporting documents is true;</t>
  </si>
  <si>
    <t>• claimed costs have been incurred by the beneficiary exclusively in relation to cross-border operational activities of the JIT;</t>
  </si>
  <si>
    <t xml:space="preserve">• claimed costs are not financed otherwise from the EU Budget by any other EU institution or Agency; </t>
  </si>
  <si>
    <t>• for each cost, complete supporting original documents  have been filed at the premises of the organisation for internal accounting purposes and are available for checks and audits for a period of three years following reimbursement.</t>
  </si>
  <si>
    <t>/</t>
  </si>
  <si>
    <t xml:space="preserve">____/____/20____, at </t>
  </si>
  <si>
    <t>Date and place</t>
  </si>
  <si>
    <t>ANNEX 1: REIMBURSEMENT CLAIM FORM - "Report on funded actions"</t>
  </si>
  <si>
    <t>Timeframe defined in award decision - action period (dd/mm/yyyy):</t>
  </si>
  <si>
    <r>
      <rPr>
        <b/>
        <u/>
        <sz val="14"/>
        <color rgb="FFFF0000"/>
        <rFont val="Cambria"/>
        <family val="2"/>
        <scheme val="minor"/>
      </rPr>
      <t>PLEASE NOTE</t>
    </r>
    <r>
      <rPr>
        <b/>
        <sz val="14"/>
        <color rgb="FFFF0000"/>
        <rFont val="Cambria"/>
        <family val="1"/>
        <scheme val="minor"/>
      </rPr>
      <t>: YOUR REIMBURSEMENT CLAIM CANNOT BE COMPLETED UNTIL WE ARE IN RECEIPT OF THIS INFORMATION! 
Please do not forget to complete this Report!
In case of having difficulties to complete the below sections, please provide the report in Word or email format.</t>
    </r>
  </si>
  <si>
    <r>
      <rPr>
        <b/>
        <vertAlign val="superscript"/>
        <sz val="12"/>
        <color theme="1"/>
        <rFont val="Cambria"/>
        <family val="2"/>
        <scheme val="minor"/>
      </rPr>
      <t>1</t>
    </r>
    <r>
      <rPr>
        <b/>
        <sz val="12"/>
        <color theme="1"/>
        <rFont val="Cambria"/>
        <family val="2"/>
        <scheme val="minor"/>
      </rPr>
      <t>- This reference number must also appear on the corresponding supporting document. Each invoice must be entered on a separate reporting line.</t>
    </r>
  </si>
  <si>
    <r>
      <rPr>
        <b/>
        <vertAlign val="superscript"/>
        <sz val="12"/>
        <color theme="1"/>
        <rFont val="Cambria"/>
        <family val="2"/>
        <scheme val="minor"/>
      </rPr>
      <t>2</t>
    </r>
    <r>
      <rPr>
        <b/>
        <sz val="12"/>
        <color theme="1"/>
        <rFont val="Cambria"/>
        <family val="2"/>
        <scheme val="minor"/>
      </rPr>
      <t>- Please indicate start and end date of the action for which specific invoice was issued (i.e. start and end date of travel (flight) or stay in the hotel, or start and end date of translation services).</t>
    </r>
  </si>
  <si>
    <r>
      <rPr>
        <b/>
        <sz val="12"/>
        <rFont val="Cambria"/>
        <family val="2"/>
        <scheme val="minor"/>
      </rPr>
      <t>3-Reimbursement claim form shall be drafted in euro. 
Beneficiaries having incurred costs in currencies other than euro shall convert costs into euro at the monthly rate published in the</t>
    </r>
    <r>
      <rPr>
        <b/>
        <u/>
        <sz val="12"/>
        <color theme="10"/>
        <rFont val="Cambria"/>
        <family val="2"/>
        <scheme val="minor"/>
      </rPr>
      <t xml:space="preserve"> C series of Official Journal of the European Union.</t>
    </r>
    <r>
      <rPr>
        <u/>
        <sz val="11"/>
        <color theme="10"/>
        <rFont val="Cambria"/>
        <family val="2"/>
        <scheme val="minor"/>
      </rPr>
      <t xml:space="preserve"> </t>
    </r>
    <r>
      <rPr>
        <b/>
        <sz val="12"/>
        <rFont val="Cambria"/>
        <family val="2"/>
        <scheme val="minor"/>
      </rPr>
      <t>Please use the currency rate of the day after the end of the action period. For claims submitted earlier than the end of the action period, costs shall be converted into euro using the monthly rate published at the Journal of the month of submitting the claim.</t>
    </r>
  </si>
  <si>
    <r>
      <rPr>
        <b/>
        <sz val="14"/>
        <color theme="1"/>
        <rFont val="Cambria"/>
        <family val="1"/>
        <scheme val="minor"/>
      </rPr>
      <t xml:space="preserve">Type of costs 
</t>
    </r>
    <r>
      <rPr>
        <i/>
        <sz val="14"/>
        <color theme="1"/>
        <rFont val="Cambria"/>
        <family val="1"/>
        <scheme val="minor"/>
      </rPr>
      <t>(choose from drop down list)</t>
    </r>
  </si>
  <si>
    <r>
      <t xml:space="preserve">Ref. # </t>
    </r>
    <r>
      <rPr>
        <b/>
        <vertAlign val="superscript"/>
        <sz val="14"/>
        <color theme="1"/>
        <rFont val="Cambria"/>
        <family val="1"/>
        <scheme val="minor"/>
      </rPr>
      <t>1</t>
    </r>
  </si>
  <si>
    <r>
      <rPr>
        <b/>
        <sz val="14"/>
        <color theme="1"/>
        <rFont val="Cambria"/>
        <family val="1"/>
        <scheme val="minor"/>
      </rPr>
      <t xml:space="preserve">START date of operational activity </t>
    </r>
    <r>
      <rPr>
        <sz val="14"/>
        <color theme="1"/>
        <rFont val="Cambria"/>
        <family val="1"/>
        <scheme val="minor"/>
      </rPr>
      <t xml:space="preserve">
(dd/mm/yyyy)2</t>
    </r>
  </si>
  <si>
    <r>
      <rPr>
        <b/>
        <sz val="14"/>
        <color theme="1"/>
        <rFont val="Cambria"/>
        <family val="1"/>
        <scheme val="minor"/>
      </rPr>
      <t xml:space="preserve">END date of operational activity 
</t>
    </r>
    <r>
      <rPr>
        <sz val="14"/>
        <color theme="1"/>
        <rFont val="Cambria"/>
        <family val="1"/>
        <scheme val="minor"/>
      </rPr>
      <t>(dd/mm/yyyy)2</t>
    </r>
  </si>
  <si>
    <r>
      <rPr>
        <b/>
        <sz val="14"/>
        <color theme="1"/>
        <rFont val="Cambria"/>
        <family val="1"/>
        <scheme val="minor"/>
      </rPr>
      <t xml:space="preserve">Number of unit(s) </t>
    </r>
    <r>
      <rPr>
        <sz val="14"/>
        <color theme="1"/>
        <rFont val="Cambria"/>
        <family val="1"/>
        <scheme val="minor"/>
      </rPr>
      <t xml:space="preserve">
</t>
    </r>
    <r>
      <rPr>
        <i/>
        <sz val="14"/>
        <color theme="1"/>
        <rFont val="Cambria"/>
        <family val="1"/>
        <scheme val="minor"/>
      </rPr>
      <t>(e.g. no. of travellers, total number of nights, pages, hours, etc.)</t>
    </r>
  </si>
  <si>
    <r>
      <rPr>
        <b/>
        <sz val="14"/>
        <color theme="1"/>
        <rFont val="Cambria"/>
        <family val="1"/>
        <scheme val="minor"/>
      </rPr>
      <t xml:space="preserve">Currency
</t>
    </r>
    <r>
      <rPr>
        <i/>
        <sz val="14"/>
        <color theme="1"/>
        <rFont val="Cambria"/>
        <family val="1"/>
        <scheme val="minor"/>
      </rPr>
      <t>(used in the invoice)</t>
    </r>
  </si>
  <si>
    <r>
      <t>Exchange rate</t>
    </r>
    <r>
      <rPr>
        <b/>
        <vertAlign val="superscript"/>
        <sz val="14"/>
        <color theme="1"/>
        <rFont val="Cambria"/>
        <family val="1"/>
        <scheme val="minor"/>
      </rPr>
      <t>3</t>
    </r>
  </si>
  <si>
    <r>
      <rPr>
        <b/>
        <sz val="14"/>
        <color theme="1"/>
        <rFont val="Cambria"/>
        <family val="1"/>
        <scheme val="minor"/>
      </rPr>
      <t>Total invoiced costs related to JITs activity:</t>
    </r>
    <r>
      <rPr>
        <sz val="14"/>
        <color theme="1"/>
        <rFont val="Cambria"/>
        <family val="1"/>
        <scheme val="minor"/>
      </rPr>
      <t xml:space="preserve">
(in local currency; excluding VAT costs)</t>
    </r>
  </si>
  <si>
    <r>
      <rPr>
        <b/>
        <u/>
        <sz val="14"/>
        <color theme="1"/>
        <rFont val="Cambria"/>
        <family val="1"/>
        <scheme val="minor"/>
      </rPr>
      <t>Description:</t>
    </r>
    <r>
      <rPr>
        <b/>
        <sz val="14"/>
        <color theme="1"/>
        <rFont val="Cambria"/>
        <family val="1"/>
        <scheme val="minor"/>
      </rPr>
      <t xml:space="preserve">
</t>
    </r>
    <r>
      <rPr>
        <sz val="14"/>
        <color theme="1"/>
        <rFont val="Cambria"/>
        <family val="1"/>
        <scheme val="minor"/>
      </rPr>
      <t>(i.e.</t>
    </r>
    <r>
      <rPr>
        <i/>
        <sz val="14"/>
        <color theme="1"/>
        <rFont val="Cambria"/>
        <family val="1"/>
        <scheme val="minor"/>
      </rPr>
      <t>: Name, Surname; source and target languages; the nature of items transferred; etc.)</t>
    </r>
  </si>
  <si>
    <r>
      <t xml:space="preserve">Country of Origin/Departure 
</t>
    </r>
    <r>
      <rPr>
        <i/>
        <sz val="14"/>
        <rFont val="Cambria"/>
        <family val="1"/>
        <scheme val="minor"/>
      </rPr>
      <t>(only for travel and accommodation, choose from drop-down list</t>
    </r>
    <r>
      <rPr>
        <sz val="14"/>
        <rFont val="Cambria"/>
        <family val="1"/>
        <scheme val="minor"/>
      </rPr>
      <t>)</t>
    </r>
  </si>
  <si>
    <r>
      <t xml:space="preserve">Country of Operational activity/Arrival
</t>
    </r>
    <r>
      <rPr>
        <i/>
        <sz val="14"/>
        <rFont val="Cambria"/>
        <family val="1"/>
        <scheme val="minor"/>
      </rPr>
      <t>(only for travel and accommodation, choose from drop-down list</t>
    </r>
    <r>
      <rPr>
        <sz val="14"/>
        <rFont val="Cambria"/>
        <family val="1"/>
        <scheme val="minor"/>
      </rPr>
      <t>)</t>
    </r>
  </si>
  <si>
    <t>EUROJUST's FINANCIAL ASSISTANCE TO JITs FOR URGENT AND/OR UNFORESEEN ACTIONS</t>
  </si>
  <si>
    <t>The report should not contain any operational personal data</t>
  </si>
  <si>
    <t>Please, fill in only fields that are blue coloured</t>
  </si>
  <si>
    <t>U1</t>
  </si>
  <si>
    <t>U2</t>
  </si>
  <si>
    <t>U3</t>
  </si>
  <si>
    <t>U4</t>
  </si>
  <si>
    <t>U5</t>
  </si>
  <si>
    <t>U6</t>
  </si>
  <si>
    <t>U7</t>
  </si>
  <si>
    <t>U8</t>
  </si>
  <si>
    <t>U9</t>
  </si>
  <si>
    <t>U10</t>
  </si>
  <si>
    <t>U11</t>
  </si>
  <si>
    <t>U12</t>
  </si>
  <si>
    <t>U13</t>
  </si>
  <si>
    <t>U14</t>
  </si>
  <si>
    <t>U15</t>
  </si>
  <si>
    <t>U16</t>
  </si>
  <si>
    <t>U17</t>
  </si>
  <si>
    <t>U18</t>
  </si>
  <si>
    <t>U19</t>
  </si>
  <si>
    <t>U20</t>
  </si>
  <si>
    <t>U21</t>
  </si>
  <si>
    <t>U22</t>
  </si>
  <si>
    <t>U23</t>
  </si>
  <si>
    <t>U24</t>
  </si>
  <si>
    <t>U25</t>
  </si>
  <si>
    <t>U26</t>
  </si>
  <si>
    <t>U27</t>
  </si>
  <si>
    <t>U28</t>
  </si>
  <si>
    <t>U29</t>
  </si>
  <si>
    <t>U30</t>
  </si>
  <si>
    <t>U31</t>
  </si>
  <si>
    <t>U32</t>
  </si>
  <si>
    <t>U33</t>
  </si>
  <si>
    <t>U34</t>
  </si>
  <si>
    <t>U35</t>
  </si>
  <si>
    <t>U36</t>
  </si>
  <si>
    <t>U37</t>
  </si>
  <si>
    <t>U38</t>
  </si>
  <si>
    <t>U39</t>
  </si>
  <si>
    <t>U40</t>
  </si>
  <si>
    <t>ANNEX 2: Reimbursement Claim form</t>
  </si>
  <si>
    <t>Annex 2 - Claim form</t>
  </si>
  <si>
    <t>JIT/EJ/2024/</t>
  </si>
  <si>
    <t>Version U1/2024</t>
  </si>
  <si>
    <t>specialist expertise costs</t>
  </si>
  <si>
    <t>transportation costs for transferring items</t>
  </si>
  <si>
    <t>hire IT/electronic equipment/licences/software</t>
  </si>
  <si>
    <t>car rental</t>
  </si>
  <si>
    <t>purchase of low-value equipment</t>
  </si>
  <si>
    <t>Return flight (EU/non-EU/overseas teritories)</t>
  </si>
  <si>
    <t>more details provided in the tables below</t>
  </si>
  <si>
    <t>EUR 276 per person</t>
  </si>
  <si>
    <t>EUR 108 per vehicle(*)</t>
  </si>
  <si>
    <t>EUR 228 per person</t>
  </si>
  <si>
    <t>EUR 84 per person</t>
  </si>
  <si>
    <t xml:space="preserve">Kilometric allowances </t>
  </si>
  <si>
    <t>EUR 0.12 per kilometer(**)</t>
  </si>
  <si>
    <t>Car rental costs</t>
  </si>
  <si>
    <t>(*) (Duty or private car) For the purposes of reimbursement travel costs for cross border return trip by car - fixed unit costs will be used. One car shall be deemed to carry up to three passengers. As such, the unit cost of EUR 180 will be reimbursed on the basis of multiples of three passengers (with four to six passengers being reimbursed EUR 360 and so on).
(**) (Rented car) The distance in kilometres is calculated on the basis of:
- the driven kilometres indicated in the car rental agreement and/or invoice, if applicable; or
- the fastest route between the place of car rental and the place of the operational JIT activity.
(***) Domestic travel costs (i.e. travel costs incurred by persons participating in JIT activities within their own State) may only be reimbursed if related to a JIT activity with the actual participation of the other participating State(s). Such costs are eligible when distance travel exceeds 200 km per one-way journey.</t>
  </si>
  <si>
    <t>Transportation costs for transferring items</t>
  </si>
  <si>
    <t>Specialist expertise costs</t>
  </si>
  <si>
    <t>Purchase of low-value equipment</t>
  </si>
  <si>
    <t>Hire IT/electronic equipment/licences/software</t>
  </si>
  <si>
    <t>Indirect costs (7%)</t>
  </si>
  <si>
    <t>TOTAL CLAIMED DIRECT COSTS (EUR)</t>
  </si>
  <si>
    <t>TOTAL INDIRECT COSTS (7%)</t>
  </si>
  <si>
    <t>TOTAL ELIGIBLE COSTS (EUR)</t>
  </si>
  <si>
    <t>Indirect costs</t>
  </si>
  <si>
    <t>Yes</t>
  </si>
  <si>
    <t>No</t>
  </si>
  <si>
    <r>
      <t xml:space="preserve">Do you intend to claim </t>
    </r>
    <r>
      <rPr>
        <b/>
        <i/>
        <u/>
        <sz val="18"/>
        <color rgb="FFFF0000"/>
        <rFont val="Cambria"/>
        <family val="1"/>
        <scheme val="minor"/>
      </rPr>
      <t>Indirect costs 7 %</t>
    </r>
    <r>
      <rPr>
        <b/>
        <sz val="18"/>
        <color rgb="FFFF0000"/>
        <rFont val="Cambria"/>
        <family val="1"/>
        <scheme val="minor"/>
      </rPr>
      <t xml:space="preserve"> 
(please choose "Yes" or "No")</t>
    </r>
  </si>
  <si>
    <t>please consult Date Protection Notice (for further details contact: JIT@eurojust.europa.eu).</t>
  </si>
  <si>
    <t xml:space="preserve">The personal information you provide to the JITs Network Secretariat, contained in the Reimbursement Claim Form, will be only processed for the purpose of reimbursement of costs, in line with Financial Regulation 2018/1046 and subject to Regulation (EU) 2018/1725. The data will only be accessed by duly authorised Eurojust staff members on a need-to-know basis. The data controller is the Head of the JITs Network Secretariat. This data will be stored for a maximum of 5 years following the final payment related to the particular grant, in accordance with the Financial Regulation 2018/1046 and thereafter deleted. If you wish to receive more information on how we process your personal information or how to exercise your rights as a data subject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</si>
</sst>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quot;€&quot;#,##0.00;[Red]\-&quot;€&quot;#,##0.00"/>
    <numFmt numFmtId="165" formatCode="0.0000"/>
  </numFmts>
  <fonts count="54" x14ac:knownFonts="1">
    <font>
      <sz val="11"/>
      <color theme="1"/>
      <name val="Cambria"/>
      <family val="2"/>
      <scheme val="minor"/>
    </font>
    <font>
      <sz val="11"/>
      <color theme="1"/>
      <name val="Cambria"/>
      <family val="2"/>
      <scheme val="minor"/>
    </font>
    <font>
      <sz val="11"/>
      <color theme="1"/>
      <name val="Cambria"/>
      <family val="1"/>
      <scheme val="minor"/>
    </font>
    <font>
      <sz val="11"/>
      <color theme="1"/>
      <name val="Calibri"/>
      <family val="2"/>
    </font>
    <font>
      <b/>
      <sz val="12"/>
      <color theme="1"/>
      <name val="Cambria"/>
      <family val="1"/>
      <scheme val="minor"/>
    </font>
    <font>
      <sz val="18"/>
      <color theme="1"/>
      <name val="Cambria"/>
      <family val="2"/>
      <scheme val="minor"/>
    </font>
    <font>
      <b/>
      <sz val="11"/>
      <color rgb="FFFF0000"/>
      <name val="Cambria"/>
      <family val="1"/>
      <scheme val="minor"/>
    </font>
    <font>
      <b/>
      <sz val="14"/>
      <color rgb="FFFF0000"/>
      <name val="Cambria"/>
      <family val="1"/>
      <scheme val="minor"/>
    </font>
    <font>
      <b/>
      <sz val="14"/>
      <color theme="1"/>
      <name val="Cambria"/>
      <family val="1"/>
      <scheme val="minor"/>
    </font>
    <font>
      <sz val="14"/>
      <color theme="1"/>
      <name val="Cambria"/>
      <family val="1"/>
      <scheme val="minor"/>
    </font>
    <font>
      <sz val="11"/>
      <name val="Calibri"/>
      <family val="2"/>
    </font>
    <font>
      <b/>
      <sz val="11"/>
      <color theme="0"/>
      <name val="Calibri"/>
      <family val="1"/>
      <scheme val="major"/>
    </font>
    <font>
      <b/>
      <sz val="11"/>
      <color theme="1"/>
      <name val="Calibri"/>
      <family val="1"/>
      <scheme val="major"/>
    </font>
    <font>
      <sz val="11"/>
      <color theme="1"/>
      <name val="Calibri"/>
      <family val="1"/>
      <scheme val="major"/>
    </font>
    <font>
      <b/>
      <sz val="11"/>
      <color rgb="FFFF0000"/>
      <name val="Calibri"/>
      <family val="1"/>
      <scheme val="major"/>
    </font>
    <font>
      <b/>
      <sz val="16"/>
      <color theme="1"/>
      <name val="Cambria"/>
      <family val="1"/>
      <scheme val="minor"/>
    </font>
    <font>
      <b/>
      <sz val="12"/>
      <color theme="0"/>
      <name val="Calibri"/>
      <family val="1"/>
      <scheme val="major"/>
    </font>
    <font>
      <sz val="11"/>
      <name val="Calibri"/>
      <family val="2"/>
      <scheme val="major"/>
    </font>
    <font>
      <sz val="11"/>
      <color theme="1"/>
      <name val="Calibri"/>
      <family val="2"/>
      <scheme val="major"/>
    </font>
    <font>
      <sz val="11"/>
      <name val="Calibri"/>
      <family val="1"/>
      <scheme val="major"/>
    </font>
    <font>
      <b/>
      <sz val="12"/>
      <color theme="1"/>
      <name val="Cambria"/>
      <family val="2"/>
      <scheme val="minor"/>
    </font>
    <font>
      <sz val="18"/>
      <color theme="1"/>
      <name val="Cambria"/>
      <family val="1"/>
      <scheme val="minor"/>
    </font>
    <font>
      <b/>
      <sz val="18"/>
      <color theme="1"/>
      <name val="Cambria"/>
      <family val="2"/>
      <scheme val="minor"/>
    </font>
    <font>
      <b/>
      <sz val="14"/>
      <color theme="1"/>
      <name val="Cambria"/>
      <family val="2"/>
      <scheme val="minor"/>
    </font>
    <font>
      <b/>
      <sz val="11"/>
      <color theme="1"/>
      <name val="Cambria"/>
      <family val="2"/>
      <scheme val="minor"/>
    </font>
    <font>
      <b/>
      <sz val="24"/>
      <color theme="1"/>
      <name val="Cambria"/>
      <family val="2"/>
      <scheme val="minor"/>
    </font>
    <font>
      <b/>
      <sz val="14"/>
      <color rgb="FFFF0000"/>
      <name val="Cambria"/>
      <family val="2"/>
      <scheme val="minor"/>
    </font>
    <font>
      <sz val="9"/>
      <color theme="1"/>
      <name val="Cambria"/>
      <family val="2"/>
      <scheme val="minor"/>
    </font>
    <font>
      <b/>
      <sz val="16"/>
      <color theme="1"/>
      <name val="Cambria"/>
      <family val="2"/>
      <scheme val="minor"/>
    </font>
    <font>
      <sz val="16"/>
      <color theme="1"/>
      <name val="Cambria"/>
      <family val="2"/>
      <scheme val="minor"/>
    </font>
    <font>
      <u/>
      <sz val="11"/>
      <color theme="10"/>
      <name val="Cambria"/>
      <family val="2"/>
      <scheme val="minor"/>
    </font>
    <font>
      <b/>
      <sz val="24"/>
      <color rgb="FFFF0000"/>
      <name val="Cambria"/>
      <family val="2"/>
      <scheme val="minor"/>
    </font>
    <font>
      <b/>
      <u/>
      <sz val="20"/>
      <color theme="1"/>
      <name val="Cambria"/>
      <family val="2"/>
      <scheme val="minor"/>
    </font>
    <font>
      <b/>
      <sz val="16"/>
      <name val="Cambria"/>
      <family val="2"/>
      <scheme val="minor"/>
    </font>
    <font>
      <b/>
      <u/>
      <sz val="16"/>
      <color theme="1"/>
      <name val="Cambria"/>
      <family val="2"/>
      <scheme val="minor"/>
    </font>
    <font>
      <b/>
      <u/>
      <sz val="14"/>
      <color rgb="FFFF0000"/>
      <name val="Cambria"/>
      <family val="2"/>
      <scheme val="minor"/>
    </font>
    <font>
      <b/>
      <sz val="18"/>
      <color rgb="FFFF0000"/>
      <name val="Cambria"/>
      <family val="2"/>
      <scheme val="minor"/>
    </font>
    <font>
      <b/>
      <vertAlign val="superscript"/>
      <sz val="12"/>
      <color theme="1"/>
      <name val="Cambria"/>
      <family val="2"/>
      <scheme val="minor"/>
    </font>
    <font>
      <b/>
      <sz val="12"/>
      <name val="Cambria"/>
      <family val="2"/>
      <scheme val="minor"/>
    </font>
    <font>
      <b/>
      <u/>
      <sz val="12"/>
      <color theme="10"/>
      <name val="Cambria"/>
      <family val="2"/>
      <scheme val="minor"/>
    </font>
    <font>
      <i/>
      <sz val="14"/>
      <color theme="1"/>
      <name val="Cambria"/>
      <family val="1"/>
      <scheme val="minor"/>
    </font>
    <font>
      <b/>
      <vertAlign val="superscript"/>
      <sz val="14"/>
      <color theme="1"/>
      <name val="Cambria"/>
      <family val="1"/>
      <scheme val="minor"/>
    </font>
    <font>
      <b/>
      <u/>
      <sz val="14"/>
      <color theme="1"/>
      <name val="Cambria"/>
      <family val="1"/>
      <scheme val="minor"/>
    </font>
    <font>
      <b/>
      <sz val="14"/>
      <name val="Cambria"/>
      <family val="1"/>
      <scheme val="minor"/>
    </font>
    <font>
      <i/>
      <sz val="14"/>
      <name val="Cambria"/>
      <family val="1"/>
      <scheme val="minor"/>
    </font>
    <font>
      <sz val="14"/>
      <name val="Cambria"/>
      <family val="1"/>
      <scheme val="minor"/>
    </font>
    <font>
      <b/>
      <sz val="20"/>
      <color rgb="FFFF0000"/>
      <name val="Cambria"/>
      <family val="2"/>
      <scheme val="minor"/>
    </font>
    <font>
      <b/>
      <u/>
      <sz val="11"/>
      <color theme="1"/>
      <name val="Cambria"/>
      <family val="1"/>
    </font>
    <font>
      <sz val="11"/>
      <color theme="1"/>
      <name val="Calibri"/>
      <family val="2"/>
    </font>
    <font>
      <b/>
      <sz val="18"/>
      <color rgb="FFFF0000"/>
      <name val="Cambria"/>
      <family val="1"/>
      <scheme val="minor"/>
    </font>
    <font>
      <sz val="28"/>
      <name val="Cambria"/>
      <family val="2"/>
      <scheme val="minor"/>
    </font>
    <font>
      <b/>
      <i/>
      <u/>
      <sz val="18"/>
      <color rgb="FFFF0000"/>
      <name val="Cambria"/>
      <family val="1"/>
      <scheme val="minor"/>
    </font>
    <font>
      <u/>
      <sz val="16"/>
      <name val="Cambria"/>
      <family val="2"/>
      <scheme val="minor"/>
    </font>
    <font>
      <b/>
      <u/>
      <sz val="14"/>
      <color theme="10"/>
      <name val="Cambria"/>
      <family val="1"/>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D5F4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30" fillId="0" borderId="0" applyNumberFormat="0" applyFill="0" applyBorder="0" applyAlignment="0" applyProtection="0"/>
  </cellStyleXfs>
  <cellXfs count="192">
    <xf numFmtId="0" fontId="0" fillId="0" borderId="0" xfId="0"/>
    <xf numFmtId="0" fontId="0" fillId="0" borderId="0" xfId="0" applyAlignment="1">
      <alignment wrapText="1"/>
    </xf>
    <xf numFmtId="0" fontId="0" fillId="0" borderId="0" xfId="0" applyAlignment="1">
      <alignment vertical="center" wrapText="1"/>
    </xf>
    <xf numFmtId="0" fontId="6" fillId="0" borderId="0" xfId="0" applyFont="1" applyAlignment="1">
      <alignment horizontal="center" wrapText="1"/>
    </xf>
    <xf numFmtId="0" fontId="8" fillId="2" borderId="6" xfId="0" applyFont="1" applyFill="1" applyBorder="1" applyAlignment="1">
      <alignment horizontal="center" vertical="center" wrapText="1"/>
    </xf>
    <xf numFmtId="0" fontId="11" fillId="5" borderId="1" xfId="0" applyFont="1" applyFill="1" applyBorder="1" applyAlignment="1">
      <alignment vertical="top" wrapText="1"/>
    </xf>
    <xf numFmtId="0" fontId="13" fillId="6" borderId="1" xfId="0" applyFont="1" applyFill="1" applyBorder="1" applyAlignment="1">
      <alignment wrapText="1"/>
    </xf>
    <xf numFmtId="0" fontId="0" fillId="0" borderId="0" xfId="0" applyAlignment="1">
      <alignment horizontal="left"/>
    </xf>
    <xf numFmtId="0" fontId="14" fillId="6" borderId="1" xfId="0" applyFont="1" applyFill="1" applyBorder="1" applyAlignment="1">
      <alignment wrapText="1"/>
    </xf>
    <xf numFmtId="0" fontId="0" fillId="0" borderId="0" xfId="0" applyAlignment="1">
      <alignment horizontal="right"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7" fillId="6" borderId="1" xfId="0" applyFont="1" applyFill="1" applyBorder="1" applyAlignment="1">
      <alignment wrapText="1"/>
    </xf>
    <xf numFmtId="0" fontId="18" fillId="6" borderId="1" xfId="0" applyFont="1" applyFill="1" applyBorder="1" applyAlignment="1">
      <alignment wrapText="1"/>
    </xf>
    <xf numFmtId="43" fontId="19" fillId="6" borderId="1" xfId="1" applyFont="1" applyFill="1" applyBorder="1" applyAlignment="1">
      <alignment horizontal="left"/>
    </xf>
    <xf numFmtId="43" fontId="19" fillId="6" borderId="1" xfId="1" applyFont="1" applyFill="1" applyBorder="1" applyAlignment="1">
      <alignment horizontal="left" wrapText="1"/>
    </xf>
    <xf numFmtId="43" fontId="19" fillId="6" borderId="1" xfId="1" applyNumberFormat="1" applyFont="1" applyFill="1" applyBorder="1" applyAlignment="1">
      <alignment horizontal="left" wrapText="1"/>
    </xf>
    <xf numFmtId="0" fontId="11" fillId="5" borderId="1" xfId="0" applyFont="1" applyFill="1" applyBorder="1" applyAlignment="1">
      <alignment horizontal="left" vertical="center" wrapText="1"/>
    </xf>
    <xf numFmtId="0" fontId="0" fillId="0" borderId="0" xfId="0" applyFont="1" applyAlignment="1" applyProtection="1">
      <alignment wrapText="1"/>
    </xf>
    <xf numFmtId="0" fontId="22" fillId="0" borderId="0" xfId="0" applyFont="1" applyAlignment="1" applyProtection="1">
      <alignment horizontal="center" wrapText="1"/>
    </xf>
    <xf numFmtId="0" fontId="0" fillId="0" borderId="0" xfId="0" applyFont="1" applyAlignment="1" applyProtection="1">
      <alignment vertical="center" wrapText="1"/>
    </xf>
    <xf numFmtId="0" fontId="27" fillId="0" borderId="0" xfId="0" applyFont="1" applyAlignment="1" applyProtection="1">
      <alignment horizontal="right" wrapText="1"/>
    </xf>
    <xf numFmtId="0" fontId="28" fillId="2" borderId="2" xfId="0" applyFont="1" applyFill="1" applyBorder="1" applyAlignment="1" applyProtection="1">
      <alignment vertical="center" wrapText="1"/>
    </xf>
    <xf numFmtId="0" fontId="28" fillId="2" borderId="1" xfId="0" applyFont="1" applyFill="1" applyBorder="1" applyAlignment="1" applyProtection="1">
      <alignment vertical="center" wrapText="1"/>
    </xf>
    <xf numFmtId="0" fontId="22" fillId="2" borderId="2" xfId="0" applyFont="1" applyFill="1" applyBorder="1" applyAlignment="1" applyProtection="1">
      <alignment horizontal="center" vertical="center" wrapText="1"/>
    </xf>
    <xf numFmtId="0" fontId="22" fillId="2" borderId="21" xfId="0"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wrapText="1"/>
    </xf>
    <xf numFmtId="0" fontId="22" fillId="2" borderId="2" xfId="0" applyFont="1" applyFill="1" applyBorder="1" applyAlignment="1" applyProtection="1">
      <alignment horizontal="left" vertical="center" wrapText="1"/>
    </xf>
    <xf numFmtId="0" fontId="22" fillId="2" borderId="21" xfId="0" applyFont="1" applyFill="1" applyBorder="1" applyAlignment="1" applyProtection="1">
      <alignment horizontal="left" vertical="center" wrapText="1"/>
    </xf>
    <xf numFmtId="164" fontId="22" fillId="2" borderId="1" xfId="0" applyNumberFormat="1" applyFont="1" applyFill="1" applyBorder="1" applyAlignment="1" applyProtection="1">
      <alignment vertical="center" wrapText="1"/>
    </xf>
    <xf numFmtId="9" fontId="22" fillId="2" borderId="2" xfId="0" applyNumberFormat="1" applyFont="1" applyFill="1" applyBorder="1" applyAlignment="1" applyProtection="1">
      <alignment horizontal="left" vertical="center" wrapText="1"/>
    </xf>
    <xf numFmtId="9" fontId="22" fillId="2" borderId="21" xfId="0" applyNumberFormat="1" applyFont="1" applyFill="1" applyBorder="1" applyAlignment="1" applyProtection="1">
      <alignment horizontal="left" vertical="center" wrapText="1"/>
    </xf>
    <xf numFmtId="0" fontId="28" fillId="0" borderId="21" xfId="0" applyFont="1" applyBorder="1" applyAlignment="1" applyProtection="1">
      <alignment horizontal="left" vertical="center" wrapText="1"/>
    </xf>
    <xf numFmtId="0" fontId="28" fillId="0" borderId="21" xfId="0" applyFont="1" applyBorder="1" applyAlignment="1" applyProtection="1">
      <alignment vertical="center" wrapText="1"/>
    </xf>
    <xf numFmtId="0" fontId="24" fillId="0" borderId="0" xfId="0" applyFont="1" applyAlignment="1" applyProtection="1">
      <alignment wrapText="1"/>
    </xf>
    <xf numFmtId="0" fontId="28" fillId="2" borderId="2" xfId="0" applyFont="1" applyFill="1" applyBorder="1" applyAlignment="1" applyProtection="1">
      <alignment horizontal="left" vertical="center" wrapText="1"/>
    </xf>
    <xf numFmtId="164" fontId="28" fillId="2" borderId="1" xfId="0" applyNumberFormat="1" applyFont="1" applyFill="1" applyBorder="1" applyAlignment="1" applyProtection="1">
      <alignment vertical="center" wrapText="1"/>
    </xf>
    <xf numFmtId="0" fontId="28" fillId="0" borderId="0" xfId="0" applyFont="1" applyAlignment="1" applyProtection="1">
      <alignment wrapText="1"/>
    </xf>
    <xf numFmtId="0" fontId="28" fillId="0" borderId="18" xfId="0" applyFont="1" applyBorder="1" applyAlignment="1" applyProtection="1">
      <alignment horizontal="left" vertical="center" wrapText="1"/>
    </xf>
    <xf numFmtId="0" fontId="0" fillId="0" borderId="0" xfId="0" applyFont="1" applyAlignment="1" applyProtection="1">
      <alignment vertical="justify" wrapText="1"/>
    </xf>
    <xf numFmtId="0" fontId="22" fillId="0" borderId="0" xfId="0" applyFont="1" applyAlignment="1" applyProtection="1">
      <alignment wrapText="1"/>
    </xf>
    <xf numFmtId="0" fontId="0" fillId="0" borderId="0" xfId="0" applyAlignment="1" applyProtection="1">
      <alignment wrapText="1"/>
    </xf>
    <xf numFmtId="0" fontId="23" fillId="0" borderId="0" xfId="0" applyFont="1" applyAlignment="1" applyProtection="1">
      <alignment wrapText="1"/>
    </xf>
    <xf numFmtId="0" fontId="0" fillId="0" borderId="0" xfId="0" applyProtection="1"/>
    <xf numFmtId="0" fontId="21" fillId="0" borderId="0" xfId="0" applyFont="1" applyAlignment="1" applyProtection="1">
      <alignment vertical="center" wrapText="1"/>
    </xf>
    <xf numFmtId="0" fontId="28" fillId="0" borderId="0" xfId="0" applyFont="1" applyAlignment="1" applyProtection="1">
      <alignment vertical="center" wrapText="1"/>
    </xf>
    <xf numFmtId="0" fontId="0" fillId="0" borderId="0" xfId="0" applyAlignment="1">
      <alignment horizont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5" fillId="0" borderId="0" xfId="0" applyFont="1" applyAlignment="1">
      <alignment horizontal="center" wrapText="1"/>
    </xf>
    <xf numFmtId="0" fontId="9" fillId="2" borderId="5"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43" fillId="2" borderId="5" xfId="0" applyFont="1" applyFill="1" applyBorder="1" applyAlignment="1">
      <alignment horizontal="center" vertical="center" wrapText="1"/>
    </xf>
    <xf numFmtId="0" fontId="8" fillId="2" borderId="5" xfId="0" applyFont="1" applyFill="1" applyBorder="1" applyAlignment="1" applyProtection="1">
      <alignment horizontal="center" vertical="center" wrapText="1"/>
    </xf>
    <xf numFmtId="0" fontId="47" fillId="0" borderId="0" xfId="0" applyFont="1" applyAlignment="1">
      <alignment vertical="center"/>
    </xf>
    <xf numFmtId="43" fontId="9" fillId="2" borderId="8" xfId="1" applyFont="1" applyFill="1" applyBorder="1" applyAlignment="1">
      <alignment wrapText="1"/>
    </xf>
    <xf numFmtId="43" fontId="9" fillId="2" borderId="11" xfId="1" applyFont="1" applyFill="1" applyBorder="1" applyAlignment="1">
      <alignment wrapText="1"/>
    </xf>
    <xf numFmtId="0" fontId="12" fillId="6" borderId="12"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0" fillId="4" borderId="18" xfId="0" applyFont="1" applyFill="1" applyBorder="1" applyAlignment="1">
      <alignment wrapText="1"/>
    </xf>
    <xf numFmtId="0" fontId="3" fillId="0" borderId="21" xfId="0" applyFont="1" applyBorder="1" applyAlignment="1">
      <alignment wrapText="1"/>
    </xf>
    <xf numFmtId="0" fontId="48" fillId="0" borderId="21" xfId="0" applyFont="1" applyBorder="1" applyAlignment="1">
      <alignment wrapText="1"/>
    </xf>
    <xf numFmtId="0" fontId="48" fillId="0" borderId="13" xfId="0" applyFont="1" applyBorder="1" applyAlignment="1">
      <alignment wrapText="1"/>
    </xf>
    <xf numFmtId="0" fontId="13" fillId="6" borderId="0" xfId="0" applyFont="1" applyFill="1" applyBorder="1" applyAlignment="1">
      <alignment vertical="center" wrapText="1"/>
    </xf>
    <xf numFmtId="0" fontId="13" fillId="6" borderId="16" xfId="0" applyFont="1" applyFill="1" applyBorder="1" applyAlignment="1">
      <alignment vertical="center" wrapText="1"/>
    </xf>
    <xf numFmtId="0" fontId="19" fillId="6" borderId="0" xfId="0" applyFont="1" applyFill="1" applyBorder="1" applyAlignment="1">
      <alignment vertical="center"/>
    </xf>
    <xf numFmtId="0" fontId="19" fillId="6" borderId="16" xfId="0" applyFont="1" applyFill="1" applyBorder="1" applyAlignment="1">
      <alignment vertical="center"/>
    </xf>
    <xf numFmtId="0" fontId="19" fillId="6" borderId="0" xfId="0" applyFont="1" applyFill="1" applyBorder="1" applyAlignment="1">
      <alignment vertical="center" wrapText="1"/>
    </xf>
    <xf numFmtId="0" fontId="19" fillId="6" borderId="16" xfId="0" applyFont="1" applyFill="1" applyBorder="1" applyAlignment="1">
      <alignment vertical="center" wrapText="1"/>
    </xf>
    <xf numFmtId="0" fontId="49" fillId="0" borderId="0" xfId="0" applyFont="1" applyAlignment="1" applyProtection="1">
      <alignment horizontal="center" vertical="center" wrapText="1"/>
    </xf>
    <xf numFmtId="0" fontId="3" fillId="0" borderId="18" xfId="0" applyFont="1" applyBorder="1" applyAlignment="1">
      <alignment wrapText="1"/>
    </xf>
    <xf numFmtId="0" fontId="3" fillId="0" borderId="13" xfId="0" applyFont="1" applyBorder="1" applyAlignment="1">
      <alignment wrapText="1"/>
    </xf>
    <xf numFmtId="0" fontId="10" fillId="4" borderId="37" xfId="0" applyFont="1" applyFill="1" applyBorder="1" applyAlignment="1">
      <alignment wrapText="1"/>
    </xf>
    <xf numFmtId="49" fontId="31" fillId="4" borderId="1" xfId="0" applyNumberFormat="1" applyFont="1" applyFill="1" applyBorder="1" applyAlignment="1" applyProtection="1">
      <alignment horizontal="center" vertical="center" wrapText="1"/>
    </xf>
    <xf numFmtId="0" fontId="28" fillId="3" borderId="18" xfId="0" applyFont="1" applyFill="1" applyBorder="1" applyAlignment="1" applyProtection="1">
      <alignment horizontal="center" vertical="center" wrapText="1"/>
    </xf>
    <xf numFmtId="0" fontId="25" fillId="0" borderId="0" xfId="0" applyFont="1" applyAlignment="1" applyProtection="1">
      <alignment horizontal="center" vertical="center" wrapText="1"/>
    </xf>
    <xf numFmtId="0" fontId="22" fillId="0" borderId="0" xfId="0" applyFont="1" applyAlignment="1" applyProtection="1">
      <alignment horizontal="center" vertical="center" wrapText="1"/>
    </xf>
    <xf numFmtId="0" fontId="26" fillId="2" borderId="0" xfId="0" applyFont="1" applyFill="1" applyAlignment="1" applyProtection="1">
      <alignment horizontal="center" vertical="center" wrapText="1"/>
    </xf>
    <xf numFmtId="0" fontId="0" fillId="0" borderId="0" xfId="0" applyAlignment="1" applyProtection="1">
      <alignment horizontal="right"/>
    </xf>
    <xf numFmtId="0" fontId="23" fillId="2" borderId="1" xfId="0" applyFont="1" applyFill="1" applyBorder="1" applyAlignment="1" applyProtection="1">
      <alignment horizontal="center" vertical="center" wrapText="1"/>
    </xf>
    <xf numFmtId="49" fontId="46" fillId="4" borderId="1" xfId="0" applyNumberFormat="1" applyFont="1" applyFill="1" applyBorder="1" applyAlignment="1" applyProtection="1">
      <alignment horizontal="center"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1" xfId="0" applyFont="1" applyFill="1" applyBorder="1" applyAlignment="1">
      <alignment horizontal="left" vertical="center" wrapText="1"/>
    </xf>
    <xf numFmtId="0" fontId="6" fillId="0" borderId="20" xfId="0" applyFont="1" applyBorder="1" applyAlignment="1">
      <alignment horizontal="center" wrapText="1"/>
    </xf>
    <xf numFmtId="0" fontId="6" fillId="0" borderId="0" xfId="0" applyFont="1" applyBorder="1" applyAlignment="1">
      <alignment horizontal="center" wrapText="1"/>
    </xf>
    <xf numFmtId="0" fontId="20" fillId="2" borderId="2" xfId="0" applyFont="1" applyFill="1" applyBorder="1" applyAlignment="1" applyProtection="1">
      <alignment horizontal="left" vertical="center" wrapText="1"/>
    </xf>
    <xf numFmtId="0" fontId="20" fillId="2" borderId="21"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1" xfId="0" applyFont="1" applyFill="1" applyBorder="1" applyAlignment="1" applyProtection="1">
      <alignment horizontal="left" vertical="center" wrapText="1"/>
    </xf>
    <xf numFmtId="0" fontId="30" fillId="2" borderId="2" xfId="2" applyFill="1" applyBorder="1" applyAlignment="1" applyProtection="1">
      <alignment horizontal="left" vertical="center" wrapText="1"/>
    </xf>
    <xf numFmtId="0" fontId="30" fillId="2" borderId="21" xfId="2" applyFill="1" applyBorder="1" applyAlignment="1" applyProtection="1">
      <alignment horizontal="left" vertical="center" wrapText="1"/>
    </xf>
    <xf numFmtId="0" fontId="30" fillId="2" borderId="3" xfId="2" applyFill="1" applyBorder="1" applyAlignment="1" applyProtection="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0" fontId="13" fillId="0" borderId="15" xfId="0" applyFont="1" applyBorder="1" applyAlignment="1">
      <alignment horizontal="left" vertical="center" wrapText="1"/>
    </xf>
    <xf numFmtId="0" fontId="13" fillId="0" borderId="12" xfId="0" applyFont="1" applyBorder="1" applyAlignment="1">
      <alignment horizontal="left" vertical="center" wrapText="1"/>
    </xf>
    <xf numFmtId="0" fontId="13" fillId="0" borderId="0" xfId="0" applyFont="1" applyBorder="1" applyAlignment="1">
      <alignment horizontal="left"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1" fillId="5" borderId="14" xfId="0" applyFont="1" applyFill="1" applyBorder="1" applyAlignment="1">
      <alignment horizontal="center" vertical="center"/>
    </xf>
    <xf numFmtId="0" fontId="11" fillId="5" borderId="13" xfId="0" applyFont="1" applyFill="1" applyBorder="1" applyAlignment="1">
      <alignment horizontal="center" vertical="center"/>
    </xf>
    <xf numFmtId="0" fontId="11" fillId="5" borderId="13"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21"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8" fillId="0" borderId="0" xfId="0" applyFont="1" applyAlignment="1">
      <alignment horizont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16" fillId="7" borderId="0" xfId="0" applyFont="1" applyFill="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14" fontId="33" fillId="8" borderId="1" xfId="0" applyNumberFormat="1" applyFont="1" applyFill="1" applyBorder="1" applyAlignment="1" applyProtection="1">
      <alignment horizontal="center" vertical="center" wrapText="1"/>
      <protection locked="0"/>
    </xf>
    <xf numFmtId="0" fontId="33" fillId="8" borderId="2" xfId="0" applyFont="1" applyFill="1" applyBorder="1" applyAlignment="1" applyProtection="1">
      <alignment horizontal="center" vertical="center" wrapText="1"/>
      <protection locked="0"/>
    </xf>
    <xf numFmtId="0" fontId="33" fillId="8" borderId="3" xfId="0" applyFont="1" applyFill="1" applyBorder="1" applyAlignment="1" applyProtection="1">
      <alignment horizontal="center" vertical="center" wrapText="1"/>
      <protection locked="0"/>
    </xf>
    <xf numFmtId="0" fontId="52" fillId="8" borderId="1" xfId="2" applyFont="1" applyFill="1" applyBorder="1" applyAlignment="1" applyProtection="1">
      <alignment vertical="center" wrapText="1"/>
      <protection locked="0"/>
    </xf>
    <xf numFmtId="1" fontId="33" fillId="8" borderId="1" xfId="0" applyNumberFormat="1" applyFont="1" applyFill="1" applyBorder="1" applyAlignment="1" applyProtection="1">
      <alignment vertical="center" wrapText="1"/>
      <protection locked="0"/>
    </xf>
    <xf numFmtId="49" fontId="28" fillId="8" borderId="1" xfId="0" applyNumberFormat="1" applyFont="1" applyFill="1" applyBorder="1" applyAlignment="1" applyProtection="1">
      <alignment horizontal="left" vertical="center" wrapText="1"/>
      <protection locked="0"/>
    </xf>
    <xf numFmtId="49" fontId="29" fillId="8" borderId="1" xfId="0" applyNumberFormat="1" applyFont="1" applyFill="1" applyBorder="1" applyAlignment="1" applyProtection="1">
      <alignment horizontal="center" vertical="center" wrapText="1"/>
      <protection locked="0"/>
    </xf>
    <xf numFmtId="49" fontId="31" fillId="8" borderId="1" xfId="0" applyNumberFormat="1" applyFont="1" applyFill="1" applyBorder="1" applyAlignment="1" applyProtection="1">
      <alignment horizontal="center" vertical="center" wrapText="1"/>
    </xf>
    <xf numFmtId="0" fontId="50" fillId="8" borderId="0" xfId="0" applyFont="1" applyFill="1" applyAlignment="1" applyProtection="1">
      <alignment horizontal="center" vertical="center" wrapText="1"/>
    </xf>
    <xf numFmtId="0" fontId="32" fillId="8" borderId="26" xfId="0" applyFont="1" applyFill="1" applyBorder="1" applyAlignment="1" applyProtection="1">
      <alignment vertical="center" wrapText="1"/>
    </xf>
    <xf numFmtId="0" fontId="33" fillId="8" borderId="27" xfId="0" applyFont="1" applyFill="1" applyBorder="1" applyAlignment="1" applyProtection="1">
      <alignment horizontal="left" wrapText="1"/>
    </xf>
    <xf numFmtId="0" fontId="33" fillId="8" borderId="28" xfId="0" applyFont="1" applyFill="1" applyBorder="1" applyAlignment="1" applyProtection="1">
      <alignment horizontal="left" wrapText="1"/>
    </xf>
    <xf numFmtId="0" fontId="34" fillId="8" borderId="20" xfId="0" applyFont="1" applyFill="1" applyBorder="1" applyAlignment="1" applyProtection="1">
      <alignment horizontal="left" vertical="center" wrapText="1"/>
    </xf>
    <xf numFmtId="0" fontId="33" fillId="8" borderId="0" xfId="0" applyFont="1" applyFill="1" applyBorder="1" applyAlignment="1" applyProtection="1">
      <alignment horizontal="left" vertical="center" wrapText="1"/>
    </xf>
    <xf numFmtId="0" fontId="33" fillId="8" borderId="29" xfId="0" applyFont="1" applyFill="1" applyBorder="1" applyAlignment="1" applyProtection="1">
      <alignment horizontal="left" vertical="center" wrapText="1"/>
    </xf>
    <xf numFmtId="0" fontId="34" fillId="8" borderId="20" xfId="0" applyFont="1" applyFill="1" applyBorder="1" applyAlignment="1" applyProtection="1">
      <alignment wrapText="1"/>
    </xf>
    <xf numFmtId="0" fontId="34" fillId="8" borderId="20" xfId="0" applyFont="1" applyFill="1" applyBorder="1" applyAlignment="1" applyProtection="1">
      <alignment vertical="center" wrapText="1"/>
    </xf>
    <xf numFmtId="0" fontId="0" fillId="8" borderId="20" xfId="0" applyFont="1" applyFill="1" applyBorder="1" applyAlignment="1" applyProtection="1">
      <alignment wrapText="1"/>
    </xf>
    <xf numFmtId="0" fontId="33" fillId="8" borderId="0" xfId="0" applyFont="1" applyFill="1" applyBorder="1" applyAlignment="1" applyProtection="1">
      <alignment horizontal="left" wrapText="1"/>
    </xf>
    <xf numFmtId="0" fontId="33" fillId="8" borderId="29" xfId="0" applyFont="1" applyFill="1" applyBorder="1" applyAlignment="1" applyProtection="1">
      <alignment horizontal="left" wrapText="1"/>
    </xf>
    <xf numFmtId="0" fontId="0" fillId="8" borderId="0" xfId="0" applyFont="1" applyFill="1" applyBorder="1" applyAlignment="1" applyProtection="1">
      <alignment wrapText="1"/>
    </xf>
    <xf numFmtId="0" fontId="0" fillId="8" borderId="29" xfId="0" applyFont="1" applyFill="1" applyBorder="1" applyAlignment="1" applyProtection="1">
      <alignment wrapText="1"/>
    </xf>
    <xf numFmtId="0" fontId="0" fillId="8" borderId="0" xfId="0" applyFont="1" applyFill="1" applyBorder="1" applyAlignment="1" applyProtection="1">
      <alignment wrapText="1"/>
      <protection locked="0"/>
    </xf>
    <xf numFmtId="0" fontId="0" fillId="8" borderId="29" xfId="0" applyFont="1" applyFill="1" applyBorder="1" applyAlignment="1" applyProtection="1">
      <alignment wrapText="1"/>
      <protection locked="0"/>
    </xf>
    <xf numFmtId="0" fontId="0" fillId="8" borderId="18" xfId="0" applyFont="1" applyFill="1" applyBorder="1" applyAlignment="1" applyProtection="1">
      <alignment horizontal="right" vertical="center" wrapText="1"/>
      <protection locked="0"/>
    </xf>
    <xf numFmtId="0" fontId="0" fillId="8" borderId="18" xfId="0" applyFont="1" applyFill="1" applyBorder="1" applyAlignment="1" applyProtection="1">
      <alignment vertical="center" wrapText="1"/>
      <protection locked="0"/>
    </xf>
    <xf numFmtId="0" fontId="29" fillId="8" borderId="30" xfId="0" applyFont="1" applyFill="1" applyBorder="1" applyAlignment="1" applyProtection="1">
      <alignment horizontal="left" wrapText="1" indent="4"/>
      <protection locked="0"/>
    </xf>
    <xf numFmtId="0" fontId="0" fillId="8" borderId="0" xfId="0" applyFont="1" applyFill="1" applyBorder="1" applyAlignment="1" applyProtection="1">
      <alignment horizontal="center" wrapText="1"/>
    </xf>
    <xf numFmtId="0" fontId="0" fillId="8" borderId="29" xfId="0" applyFont="1" applyFill="1" applyBorder="1" applyAlignment="1" applyProtection="1">
      <alignment horizontal="center" wrapText="1"/>
    </xf>
    <xf numFmtId="0" fontId="0" fillId="8" borderId="31" xfId="0" applyFont="1" applyFill="1" applyBorder="1" applyAlignment="1" applyProtection="1">
      <alignment wrapText="1"/>
    </xf>
    <xf numFmtId="0" fontId="0" fillId="8" borderId="32" xfId="0" applyFont="1" applyFill="1" applyBorder="1" applyAlignment="1" applyProtection="1">
      <alignment wrapText="1"/>
    </xf>
    <xf numFmtId="0" fontId="0" fillId="8" borderId="33" xfId="0" applyFont="1" applyFill="1" applyBorder="1" applyAlignment="1" applyProtection="1">
      <alignment wrapText="1"/>
    </xf>
    <xf numFmtId="49" fontId="36" fillId="9" borderId="0" xfId="0" applyNumberFormat="1" applyFont="1" applyFill="1" applyBorder="1" applyAlignment="1" applyProtection="1">
      <alignment horizontal="center" vertical="center" wrapText="1"/>
    </xf>
    <xf numFmtId="0" fontId="8" fillId="8" borderId="7" xfId="0" applyFont="1" applyFill="1" applyBorder="1" applyAlignment="1" applyProtection="1">
      <alignment horizontal="center" wrapText="1"/>
      <protection locked="0"/>
    </xf>
    <xf numFmtId="14" fontId="9" fillId="8" borderId="3" xfId="0" applyNumberFormat="1" applyFont="1" applyFill="1" applyBorder="1" applyAlignment="1" applyProtection="1">
      <alignment wrapText="1"/>
      <protection locked="0"/>
    </xf>
    <xf numFmtId="0" fontId="9" fillId="8" borderId="1" xfId="0" applyFont="1" applyFill="1" applyBorder="1" applyAlignment="1" applyProtection="1">
      <alignment wrapText="1"/>
      <protection locked="0"/>
    </xf>
    <xf numFmtId="43" fontId="9" fillId="8" borderId="1" xfId="1" applyFont="1" applyFill="1" applyBorder="1" applyAlignment="1" applyProtection="1">
      <alignment wrapText="1"/>
      <protection locked="0"/>
    </xf>
    <xf numFmtId="0" fontId="8" fillId="8" borderId="1" xfId="0" applyFont="1" applyFill="1" applyBorder="1" applyAlignment="1" applyProtection="1">
      <alignment wrapText="1"/>
      <protection locked="0"/>
    </xf>
    <xf numFmtId="165" fontId="8" fillId="8" borderId="1" xfId="0" applyNumberFormat="1" applyFont="1" applyFill="1" applyBorder="1" applyAlignment="1" applyProtection="1">
      <alignment wrapText="1"/>
      <protection locked="0"/>
    </xf>
    <xf numFmtId="0" fontId="8" fillId="8" borderId="9" xfId="0" applyFont="1" applyFill="1" applyBorder="1" applyAlignment="1" applyProtection="1">
      <alignment horizontal="center" wrapText="1"/>
      <protection locked="0"/>
    </xf>
    <xf numFmtId="14" fontId="9" fillId="8" borderId="24" xfId="0" applyNumberFormat="1" applyFont="1" applyFill="1" applyBorder="1" applyAlignment="1" applyProtection="1">
      <alignment wrapText="1"/>
      <protection locked="0"/>
    </xf>
    <xf numFmtId="0" fontId="9" fillId="8" borderId="10" xfId="0" applyFont="1" applyFill="1" applyBorder="1" applyAlignment="1" applyProtection="1">
      <alignment wrapText="1"/>
      <protection locked="0"/>
    </xf>
    <xf numFmtId="43" fontId="9" fillId="8" borderId="10" xfId="1" applyFont="1" applyFill="1" applyBorder="1" applyAlignment="1" applyProtection="1">
      <alignment wrapText="1"/>
      <protection locked="0"/>
    </xf>
    <xf numFmtId="0" fontId="8" fillId="8" borderId="10" xfId="0" applyFont="1" applyFill="1" applyBorder="1" applyAlignment="1" applyProtection="1">
      <alignment wrapText="1"/>
      <protection locked="0"/>
    </xf>
    <xf numFmtId="165" fontId="8" fillId="8" borderId="10" xfId="0" applyNumberFormat="1" applyFont="1" applyFill="1" applyBorder="1" applyAlignment="1" applyProtection="1">
      <alignment wrapText="1"/>
      <protection locked="0"/>
    </xf>
    <xf numFmtId="49" fontId="46" fillId="8" borderId="1" xfId="0" applyNumberFormat="1" applyFont="1" applyFill="1" applyBorder="1" applyAlignment="1" applyProtection="1">
      <alignment horizontal="center" vertical="center" wrapText="1"/>
    </xf>
    <xf numFmtId="0" fontId="4" fillId="10" borderId="36" xfId="0" applyFont="1" applyFill="1" applyBorder="1" applyAlignment="1">
      <alignment horizontal="right" vertical="center" wrapText="1"/>
    </xf>
    <xf numFmtId="49" fontId="4" fillId="10" borderId="23" xfId="0" applyNumberFormat="1" applyFont="1" applyFill="1" applyBorder="1" applyAlignment="1">
      <alignment vertical="center" wrapText="1"/>
    </xf>
    <xf numFmtId="14" fontId="4" fillId="10" borderId="3" xfId="0" applyNumberFormat="1" applyFont="1" applyFill="1" applyBorder="1" applyAlignment="1">
      <alignment horizontal="center" vertical="center" wrapText="1"/>
    </xf>
    <xf numFmtId="14" fontId="4" fillId="10" borderId="8" xfId="0" applyNumberFormat="1" applyFont="1" applyFill="1" applyBorder="1" applyAlignment="1">
      <alignment horizontal="center" vertical="center" wrapText="1"/>
    </xf>
    <xf numFmtId="49" fontId="4" fillId="10" borderId="2" xfId="0" applyNumberFormat="1" applyFont="1" applyFill="1" applyBorder="1" applyAlignment="1">
      <alignment horizontal="center" vertical="center" wrapText="1"/>
    </xf>
    <xf numFmtId="49" fontId="4" fillId="10" borderId="35" xfId="0" applyNumberFormat="1" applyFont="1" applyFill="1" applyBorder="1" applyAlignment="1">
      <alignment horizontal="center" vertical="center" wrapText="1"/>
    </xf>
    <xf numFmtId="43" fontId="4" fillId="10" borderId="1" xfId="0" applyNumberFormat="1" applyFont="1" applyFill="1" applyBorder="1" applyAlignment="1">
      <alignment horizontal="center" vertical="center" wrapText="1"/>
    </xf>
    <xf numFmtId="0" fontId="4" fillId="10" borderId="8" xfId="0" applyFont="1" applyFill="1" applyBorder="1" applyAlignment="1">
      <alignment horizontal="center" vertical="center" wrapText="1"/>
    </xf>
    <xf numFmtId="43" fontId="4" fillId="10" borderId="25" xfId="0" applyNumberFormat="1" applyFont="1" applyFill="1" applyBorder="1" applyAlignment="1">
      <alignment horizontal="center" vertical="center" wrapText="1"/>
    </xf>
    <xf numFmtId="0" fontId="4" fillId="10" borderId="34" xfId="0" applyFont="1" applyFill="1" applyBorder="1" applyAlignment="1">
      <alignment horizontal="center" vertical="center" wrapText="1"/>
    </xf>
    <xf numFmtId="0" fontId="28" fillId="10" borderId="2" xfId="0" applyFont="1" applyFill="1" applyBorder="1" applyAlignment="1" applyProtection="1">
      <alignment horizontal="right" vertical="center" wrapText="1"/>
    </xf>
    <xf numFmtId="0" fontId="28" fillId="10" borderId="21" xfId="0" applyFont="1" applyFill="1" applyBorder="1" applyAlignment="1" applyProtection="1">
      <alignment horizontal="right" vertical="center" wrapText="1"/>
    </xf>
    <xf numFmtId="49" fontId="28" fillId="10" borderId="2" xfId="0" applyNumberFormat="1" applyFont="1" applyFill="1" applyBorder="1" applyAlignment="1" applyProtection="1">
      <alignment horizontal="left" vertical="center" wrapText="1"/>
    </xf>
    <xf numFmtId="0" fontId="28" fillId="10" borderId="2" xfId="0" applyFont="1" applyFill="1" applyBorder="1" applyAlignment="1" applyProtection="1">
      <alignment horizontal="left" vertical="center" wrapText="1"/>
    </xf>
    <xf numFmtId="14" fontId="28" fillId="10" borderId="1" xfId="0" applyNumberFormat="1" applyFont="1" applyFill="1" applyBorder="1" applyAlignment="1" applyProtection="1">
      <alignment horizontal="center" vertical="center" wrapText="1"/>
    </xf>
    <xf numFmtId="0" fontId="28" fillId="10" borderId="1" xfId="0" applyFont="1" applyFill="1" applyBorder="1" applyAlignment="1" applyProtection="1">
      <alignment horizontal="right" vertical="center" wrapText="1"/>
      <protection locked="0"/>
    </xf>
    <xf numFmtId="0" fontId="23" fillId="10" borderId="14" xfId="0" applyFont="1" applyFill="1" applyBorder="1" applyAlignment="1" applyProtection="1">
      <alignment horizontal="left" vertical="center" wrapText="1"/>
    </xf>
    <xf numFmtId="0" fontId="23" fillId="10" borderId="13" xfId="0" applyFont="1" applyFill="1" applyBorder="1" applyAlignment="1" applyProtection="1">
      <alignment horizontal="left" vertical="center" wrapText="1"/>
    </xf>
    <xf numFmtId="0" fontId="23" fillId="10" borderId="15" xfId="0" applyFont="1" applyFill="1" applyBorder="1" applyAlignment="1" applyProtection="1">
      <alignment horizontal="left" vertical="center" wrapText="1"/>
    </xf>
    <xf numFmtId="0" fontId="53" fillId="10" borderId="17" xfId="2" applyFont="1" applyFill="1" applyBorder="1" applyAlignment="1" applyProtection="1">
      <alignment horizontal="left" vertical="center" wrapText="1"/>
    </xf>
    <xf numFmtId="0" fontId="53" fillId="10" borderId="18" xfId="2" applyFont="1" applyFill="1" applyBorder="1" applyAlignment="1" applyProtection="1">
      <alignment horizontal="left" vertical="center" wrapText="1"/>
    </xf>
    <xf numFmtId="0" fontId="53" fillId="10" borderId="19" xfId="2" applyFont="1" applyFill="1" applyBorder="1" applyAlignment="1" applyProtection="1">
      <alignment horizontal="left" vertical="center" wrapText="1"/>
    </xf>
  </cellXfs>
  <cellStyles count="3">
    <cellStyle name="Comma" xfId="1" builtinId="3"/>
    <cellStyle name="Hyperlink" xfId="2" builtinId="8"/>
    <cellStyle name="Normal" xfId="0" builtinId="0"/>
  </cellStyles>
  <dxfs count="8">
    <dxf>
      <font>
        <b val="0"/>
        <i val="0"/>
        <strike val="0"/>
        <outline val="0"/>
        <shadow val="0"/>
        <u val="none"/>
        <vertAlign val="baseline"/>
        <sz val="11"/>
        <color theme="1"/>
        <name val="Calibri"/>
        <scheme val="none"/>
      </font>
      <border diagonalUp="0" diagonalDown="0">
        <left/>
        <right/>
        <top style="thin">
          <color indexed="64"/>
        </top>
        <bottom style="thin">
          <color indexed="64"/>
        </bottom>
        <vertical style="thin">
          <color indexed="64"/>
        </vertical>
        <horizontal style="thin">
          <color indexed="64"/>
        </horizontal>
      </border>
    </dxf>
    <dxf>
      <font>
        <b val="0"/>
        <i val="0"/>
        <strike val="0"/>
        <outline val="0"/>
        <shadow val="0"/>
        <u val="none"/>
        <vertAlign val="baseline"/>
        <sz val="11"/>
        <color theme="1"/>
        <name val="Calibri"/>
        <scheme val="none"/>
      </font>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outline val="0"/>
        <shadow val="0"/>
        <u val="none"/>
        <vertAlign val="baseline"/>
        <sz val="11"/>
        <color theme="1"/>
        <name val="Calibri"/>
        <scheme val="none"/>
      </font>
    </dxf>
    <dxf>
      <border>
        <bottom style="thin">
          <color indexed="64"/>
        </bottom>
      </border>
    </dxf>
    <dxf>
      <font>
        <b val="0"/>
        <i val="0"/>
        <strike val="0"/>
        <outline val="0"/>
        <shadow val="0"/>
        <u val="none"/>
        <vertAlign val="baseline"/>
        <sz val="11"/>
        <color auto="1"/>
        <name val="Calibri"/>
        <scheme val="none"/>
      </font>
      <fill>
        <patternFill patternType="solid">
          <fgColor indexed="64"/>
          <bgColor theme="5" tint="0.59999389629810485"/>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FF0000"/>
        </patternFill>
      </fill>
    </dxf>
  </dxfs>
  <tableStyles count="0" defaultTableStyle="TableStyleMedium2" defaultPivotStyle="PivotStyleLight16"/>
  <colors>
    <mruColors>
      <color rgb="FFD5F4FF"/>
      <color rgb="FF89E0FF"/>
      <color rgb="FFF7F3D5"/>
      <color rgb="FFFFE5FF"/>
      <color rgb="FFFF99FF"/>
      <color rgb="FFE5F4F7"/>
      <color rgb="FFCCECFF"/>
      <color rgb="FFE1FFE1"/>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888999</xdr:colOff>
      <xdr:row>1</xdr:row>
      <xdr:rowOff>82549</xdr:rowOff>
    </xdr:from>
    <xdr:to>
      <xdr:col>0</xdr:col>
      <xdr:colOff>1939636</xdr:colOff>
      <xdr:row>7</xdr:row>
      <xdr:rowOff>57727</xdr:rowOff>
    </xdr:to>
    <xdr:pic>
      <xdr:nvPicPr>
        <xdr:cNvPr id="2" name="Picture 1" descr="C:\Users\okreitals\AppData\Local\Microsoft\Windows\Temporary Internet Files\Content.Outlook\PL640XAR\3-Full-EJ-Logo_MEDIUM_RGB_72dpi.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8999" y="266699"/>
          <a:ext cx="1050637" cy="1041978"/>
        </a:xfrm>
        <a:prstGeom prst="rect">
          <a:avLst/>
        </a:prstGeom>
        <a:noFill/>
        <a:ln>
          <a:noFill/>
        </a:ln>
      </xdr:spPr>
    </xdr:pic>
    <xdr:clientData/>
  </xdr:twoCellAnchor>
  <xdr:oneCellAnchor>
    <xdr:from>
      <xdr:col>5</xdr:col>
      <xdr:colOff>3397837</xdr:colOff>
      <xdr:row>1</xdr:row>
      <xdr:rowOff>525994</xdr:rowOff>
    </xdr:from>
    <xdr:ext cx="2028526" cy="882551"/>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621837" y="360894"/>
          <a:ext cx="2028526" cy="88255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119262</xdr:rowOff>
    </xdr:from>
    <xdr:to>
      <xdr:col>3</xdr:col>
      <xdr:colOff>325245</xdr:colOff>
      <xdr:row>5</xdr:row>
      <xdr:rowOff>88446</xdr:rowOff>
    </xdr:to>
    <xdr:pic>
      <xdr:nvPicPr>
        <xdr:cNvPr id="2" name="Picture 1" descr="C:\Users\okreitals\AppData\Local\Microsoft\Windows\Temporary Internet Files\Content.Outlook\PL640XAR\3-Full-EJ-Logo_MEDIUM_RGB_72dpi.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119262"/>
          <a:ext cx="934845" cy="899459"/>
        </a:xfrm>
        <a:prstGeom prst="rect">
          <a:avLst/>
        </a:prstGeom>
        <a:noFill/>
        <a:ln>
          <a:noFill/>
        </a:ln>
      </xdr:spPr>
    </xdr:pic>
    <xdr:clientData/>
  </xdr:twoCellAnchor>
  <xdr:twoCellAnchor editAs="oneCell">
    <xdr:from>
      <xdr:col>16</xdr:col>
      <xdr:colOff>21617</xdr:colOff>
      <xdr:row>0</xdr:row>
      <xdr:rowOff>208643</xdr:rowOff>
    </xdr:from>
    <xdr:to>
      <xdr:col>18</xdr:col>
      <xdr:colOff>462643</xdr:colOff>
      <xdr:row>5</xdr:row>
      <xdr:rowOff>145498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143517" y="208643"/>
          <a:ext cx="2028526" cy="867130"/>
        </a:xfrm>
        <a:prstGeom prst="rect">
          <a:avLst/>
        </a:prstGeom>
      </xdr:spPr>
    </xdr:pic>
    <xdr:clientData/>
  </xdr:twoCellAnchor>
  <xdr:twoCellAnchor>
    <xdr:from>
      <xdr:col>1</xdr:col>
      <xdr:colOff>0</xdr:colOff>
      <xdr:row>21</xdr:row>
      <xdr:rowOff>0</xdr:rowOff>
    </xdr:from>
    <xdr:to>
      <xdr:col>19</xdr:col>
      <xdr:colOff>0</xdr:colOff>
      <xdr:row>25</xdr:row>
      <xdr:rowOff>0</xdr:rowOff>
    </xdr:to>
    <xdr:sp macro="" textlink="">
      <xdr:nvSpPr>
        <xdr:cNvPr id="4" name="TextBox 3"/>
        <xdr:cNvSpPr txBox="1"/>
      </xdr:nvSpPr>
      <xdr:spPr>
        <a:xfrm>
          <a:off x="609600" y="3975100"/>
          <a:ext cx="11709400" cy="7366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GB" sz="1800" b="1">
              <a:solidFill>
                <a:schemeClr val="dk1"/>
              </a:solidFill>
              <a:effectLst/>
              <a:latin typeface="+mn-lt"/>
              <a:ea typeface="+mn-ea"/>
              <a:cs typeface="+mn-cs"/>
            </a:rPr>
            <a:t>Please describe all operational activities to which your claimed costs are related </a:t>
          </a:r>
        </a:p>
      </xdr:txBody>
    </xdr:sp>
    <xdr:clientData/>
  </xdr:twoCellAnchor>
  <xdr:twoCellAnchor>
    <xdr:from>
      <xdr:col>1</xdr:col>
      <xdr:colOff>0</xdr:colOff>
      <xdr:row>24</xdr:row>
      <xdr:rowOff>175077</xdr:rowOff>
    </xdr:from>
    <xdr:to>
      <xdr:col>19</xdr:col>
      <xdr:colOff>0</xdr:colOff>
      <xdr:row>54</xdr:row>
      <xdr:rowOff>27608</xdr:rowOff>
    </xdr:to>
    <xdr:sp macro="" textlink="" fLocksText="0">
      <xdr:nvSpPr>
        <xdr:cNvPr id="9" name="TextBox 8"/>
        <xdr:cNvSpPr txBox="1"/>
      </xdr:nvSpPr>
      <xdr:spPr>
        <a:xfrm>
          <a:off x="662609" y="4807816"/>
          <a:ext cx="12954000" cy="515340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2800"/>
        </a:p>
      </xdr:txBody>
    </xdr:sp>
    <xdr:clientData fLocksWithSheet="0"/>
  </xdr:twoCellAnchor>
  <xdr:twoCellAnchor>
    <xdr:from>
      <xdr:col>1</xdr:col>
      <xdr:colOff>0</xdr:colOff>
      <xdr:row>54</xdr:row>
      <xdr:rowOff>15875</xdr:rowOff>
    </xdr:from>
    <xdr:to>
      <xdr:col>19</xdr:col>
      <xdr:colOff>0</xdr:colOff>
      <xdr:row>58</xdr:row>
      <xdr:rowOff>15875</xdr:rowOff>
    </xdr:to>
    <xdr:sp macro="" textlink="">
      <xdr:nvSpPr>
        <xdr:cNvPr id="7" name="TextBox 6"/>
        <xdr:cNvSpPr txBox="1"/>
      </xdr:nvSpPr>
      <xdr:spPr>
        <a:xfrm>
          <a:off x="666750" y="9826625"/>
          <a:ext cx="13033375" cy="6985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GB" sz="1800" b="1">
              <a:solidFill>
                <a:schemeClr val="dk1"/>
              </a:solidFill>
              <a:effectLst/>
              <a:latin typeface="+mn-lt"/>
              <a:ea typeface="+mn-ea"/>
              <a:cs typeface="+mn-cs"/>
            </a:rPr>
            <a:t>Please explain what benefits the Eurojust financial assistance for urgent and/or unforeseen actions bring to your JIT</a:t>
          </a:r>
        </a:p>
      </xdr:txBody>
    </xdr:sp>
    <xdr:clientData/>
  </xdr:twoCellAnchor>
  <xdr:twoCellAnchor>
    <xdr:from>
      <xdr:col>1</xdr:col>
      <xdr:colOff>4141</xdr:colOff>
      <xdr:row>58</xdr:row>
      <xdr:rowOff>20469</xdr:rowOff>
    </xdr:from>
    <xdr:to>
      <xdr:col>19</xdr:col>
      <xdr:colOff>4141</xdr:colOff>
      <xdr:row>79</xdr:row>
      <xdr:rowOff>99392</xdr:rowOff>
    </xdr:to>
    <xdr:sp macro="" textlink="" fLocksText="0">
      <xdr:nvSpPr>
        <xdr:cNvPr id="8" name="TextBox 7"/>
        <xdr:cNvSpPr txBox="1"/>
      </xdr:nvSpPr>
      <xdr:spPr>
        <a:xfrm>
          <a:off x="666750" y="10660860"/>
          <a:ext cx="12954000" cy="378953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2800"/>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62828</xdr:colOff>
      <xdr:row>1</xdr:row>
      <xdr:rowOff>71296</xdr:rowOff>
    </xdr:from>
    <xdr:to>
      <xdr:col>2</xdr:col>
      <xdr:colOff>635488</xdr:colOff>
      <xdr:row>5</xdr:row>
      <xdr:rowOff>264722</xdr:rowOff>
    </xdr:to>
    <xdr:pic>
      <xdr:nvPicPr>
        <xdr:cNvPr id="3" name="Picture 2" descr="C:\Users\okreitals\AppData\Local\Microsoft\Windows\Temporary Internet Files\Content.Outlook\PL640XAR\3-Full-EJ-Logo_MEDIUM_RGB_72dpi.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502" y="250753"/>
          <a:ext cx="1014951" cy="912908"/>
        </a:xfrm>
        <a:prstGeom prst="rect">
          <a:avLst/>
        </a:prstGeom>
        <a:noFill/>
        <a:ln>
          <a:noFill/>
        </a:ln>
      </xdr:spPr>
    </xdr:pic>
    <xdr:clientData/>
  </xdr:twoCellAnchor>
  <xdr:twoCellAnchor editAs="oneCell">
    <xdr:from>
      <xdr:col>11</xdr:col>
      <xdr:colOff>47450</xdr:colOff>
      <xdr:row>1</xdr:row>
      <xdr:rowOff>118282</xdr:rowOff>
    </xdr:from>
    <xdr:to>
      <xdr:col>12</xdr:col>
      <xdr:colOff>1223893</xdr:colOff>
      <xdr:row>5</xdr:row>
      <xdr:rowOff>234929</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189650" y="296082"/>
          <a:ext cx="2249593" cy="8278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1021772</xdr:colOff>
      <xdr:row>7</xdr:row>
      <xdr:rowOff>40608</xdr:rowOff>
    </xdr:to>
    <xdr:pic>
      <xdr:nvPicPr>
        <xdr:cNvPr id="2" name="Picture 1" descr="C:\Users\okreitals\AppData\Local\Microsoft\Windows\Temporary Internet Files\Content.Outlook\PL640XAR\3-Full-EJ-Logo_MEDIUM_RGB_72dpi.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8588"/>
          <a:ext cx="1021772" cy="937079"/>
        </a:xfrm>
        <a:prstGeom prst="rect">
          <a:avLst/>
        </a:prstGeom>
        <a:noFill/>
        <a:ln>
          <a:noFill/>
        </a:ln>
      </xdr:spPr>
    </xdr:pic>
    <xdr:clientData/>
  </xdr:twoCellAnchor>
  <xdr:twoCellAnchor editAs="oneCell">
    <xdr:from>
      <xdr:col>7</xdr:col>
      <xdr:colOff>469900</xdr:colOff>
      <xdr:row>2</xdr:row>
      <xdr:rowOff>19050</xdr:rowOff>
    </xdr:from>
    <xdr:to>
      <xdr:col>8</xdr:col>
      <xdr:colOff>1113196</xdr:colOff>
      <xdr:row>6</xdr:row>
      <xdr:rowOff>1376</xdr:rowOff>
    </xdr:to>
    <xdr:pic>
      <xdr:nvPicPr>
        <xdr:cNvPr id="6" name="Picture 5"/>
        <xdr:cNvPicPr>
          <a:picLocks noChangeAspect="1"/>
        </xdr:cNvPicPr>
      </xdr:nvPicPr>
      <xdr:blipFill>
        <a:blip xmlns:r="http://schemas.openxmlformats.org/officeDocument/2006/relationships" r:embed="rId2"/>
        <a:stretch>
          <a:fillRect/>
        </a:stretch>
      </xdr:blipFill>
      <xdr:spPr>
        <a:xfrm>
          <a:off x="10763250" y="374650"/>
          <a:ext cx="1938696" cy="6889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eurojust.europa.eu/teams/jfe/claims/JITs_reimbursement_reporting_form_Award_2021_empt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eurojust.europa.eu/sites/default/files/Documents/xlsx/jits_funding_reimbursement_and_reporting_form_2021_v1.5.2_09_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F_benf1"/>
      <sheetName val="A1_benf1"/>
      <sheetName val="A2_benf1"/>
      <sheetName val="RF_benf2"/>
      <sheetName val="A1_benf2"/>
      <sheetName val="A2_benf2"/>
      <sheetName val="RF_benf3"/>
      <sheetName val="A1_benf3"/>
      <sheetName val="A2_benf3"/>
      <sheetName val="RF_benf4"/>
      <sheetName val="A1_benf4"/>
      <sheetName val="A2_benf4"/>
      <sheetName val="RF_benf5"/>
      <sheetName val="A1_benf5"/>
      <sheetName val="A2_benf5"/>
      <sheetName val="RF_benf6"/>
      <sheetName val="A1_benf6"/>
      <sheetName val="A2_benf6"/>
      <sheetName val="Split_of_costs"/>
      <sheetName val="Rates_Accom+Travel"/>
    </sheetNames>
    <sheetDataSet>
      <sheetData sheetId="0"/>
      <sheetData sheetId="1"/>
      <sheetData sheetId="2">
        <row r="13">
          <cell r="S13" t="str">
            <v xml:space="preserve">Travel </v>
          </cell>
          <cell r="W13" t="str">
            <v>EU Member States</v>
          </cell>
        </row>
        <row r="14">
          <cell r="S14" t="str">
            <v>Accommodation</v>
          </cell>
          <cell r="W14" t="str">
            <v>Austria</v>
          </cell>
        </row>
        <row r="15">
          <cell r="W15" t="str">
            <v>Belgium</v>
          </cell>
        </row>
        <row r="16">
          <cell r="W16" t="str">
            <v>Bulgaria</v>
          </cell>
        </row>
        <row r="17">
          <cell r="W17" t="str">
            <v>Croatia</v>
          </cell>
        </row>
        <row r="18">
          <cell r="W18" t="str">
            <v>Cyprus</v>
          </cell>
        </row>
        <row r="19">
          <cell r="W19" t="str">
            <v>Czech Republic</v>
          </cell>
        </row>
        <row r="20">
          <cell r="W20" t="str">
            <v>Denmark</v>
          </cell>
        </row>
        <row r="21">
          <cell r="W21" t="str">
            <v>Estonia</v>
          </cell>
        </row>
        <row r="22">
          <cell r="W22" t="str">
            <v>Finland</v>
          </cell>
        </row>
        <row r="23">
          <cell r="W23" t="str">
            <v>France</v>
          </cell>
        </row>
        <row r="24">
          <cell r="W24" t="str">
            <v>Germany</v>
          </cell>
        </row>
        <row r="25">
          <cell r="W25" t="str">
            <v>Gibraltar</v>
          </cell>
        </row>
        <row r="26">
          <cell r="W26" t="str">
            <v>Greece</v>
          </cell>
        </row>
        <row r="27">
          <cell r="W27" t="str">
            <v>Hungary</v>
          </cell>
        </row>
        <row r="28">
          <cell r="W28" t="str">
            <v>Ireland</v>
          </cell>
        </row>
        <row r="29">
          <cell r="W29" t="str">
            <v>Italy</v>
          </cell>
        </row>
        <row r="30">
          <cell r="W30" t="str">
            <v>Latvia</v>
          </cell>
        </row>
        <row r="31">
          <cell r="W31" t="str">
            <v>Lithuania</v>
          </cell>
        </row>
        <row r="32">
          <cell r="W32" t="str">
            <v>Luxembourg</v>
          </cell>
        </row>
        <row r="33">
          <cell r="W33" t="str">
            <v>Malta</v>
          </cell>
        </row>
        <row r="34">
          <cell r="W34" t="str">
            <v>Netherlands</v>
          </cell>
        </row>
        <row r="35">
          <cell r="W35" t="str">
            <v>Poland</v>
          </cell>
        </row>
        <row r="36">
          <cell r="W36" t="str">
            <v>Portugal</v>
          </cell>
        </row>
        <row r="37">
          <cell r="W37" t="str">
            <v>Portugal - Azores</v>
          </cell>
        </row>
        <row r="38">
          <cell r="W38" t="str">
            <v>Portugal - Madeira</v>
          </cell>
        </row>
        <row r="39">
          <cell r="W39" t="str">
            <v>Romania</v>
          </cell>
        </row>
        <row r="40">
          <cell r="W40" t="str">
            <v>Slovakia</v>
          </cell>
        </row>
        <row r="41">
          <cell r="W41" t="str">
            <v>Slovenia</v>
          </cell>
        </row>
        <row r="42">
          <cell r="W42" t="str">
            <v>Spain</v>
          </cell>
        </row>
        <row r="43">
          <cell r="W43" t="str">
            <v>Spain - Canary Islands</v>
          </cell>
        </row>
        <row r="44">
          <cell r="W44" t="str">
            <v>Sweden</v>
          </cell>
        </row>
        <row r="45">
          <cell r="W45" t="str">
            <v>United Kingdom</v>
          </cell>
        </row>
        <row r="46">
          <cell r="W46" t="str">
            <v>Non EU-Countries and Overseas Territories</v>
          </cell>
        </row>
        <row r="47">
          <cell r="W47" t="str">
            <v>Afghanistan</v>
          </cell>
        </row>
        <row r="48">
          <cell r="W48" t="str">
            <v>Albania</v>
          </cell>
        </row>
        <row r="49">
          <cell r="W49" t="str">
            <v>Algeria</v>
          </cell>
        </row>
        <row r="50">
          <cell r="W50" t="str">
            <v>American Samoa</v>
          </cell>
        </row>
        <row r="51">
          <cell r="W51" t="str">
            <v>Andorra</v>
          </cell>
        </row>
        <row r="52">
          <cell r="W52" t="str">
            <v>Angola</v>
          </cell>
        </row>
        <row r="53">
          <cell r="W53" t="str">
            <v>Anguilla</v>
          </cell>
        </row>
        <row r="54">
          <cell r="W54" t="str">
            <v>Antigua and Barbuda</v>
          </cell>
        </row>
        <row r="55">
          <cell r="W55" t="str">
            <v>Argentina</v>
          </cell>
        </row>
        <row r="56">
          <cell r="W56" t="str">
            <v>Armenia</v>
          </cell>
        </row>
        <row r="57">
          <cell r="W57" t="str">
            <v>Aruba</v>
          </cell>
        </row>
        <row r="58">
          <cell r="W58" t="str">
            <v>Australia</v>
          </cell>
        </row>
        <row r="59">
          <cell r="W59" t="str">
            <v>Azerbaijan</v>
          </cell>
        </row>
        <row r="60">
          <cell r="W60" t="str">
            <v>Bahamas</v>
          </cell>
        </row>
        <row r="61">
          <cell r="W61" t="str">
            <v>Bahrain</v>
          </cell>
        </row>
        <row r="62">
          <cell r="W62" t="str">
            <v>Bangladesh</v>
          </cell>
        </row>
        <row r="63">
          <cell r="W63" t="str">
            <v>Barbados</v>
          </cell>
        </row>
        <row r="64">
          <cell r="W64" t="str">
            <v>Belarus</v>
          </cell>
        </row>
        <row r="65">
          <cell r="W65" t="str">
            <v>Belize</v>
          </cell>
        </row>
        <row r="66">
          <cell r="W66" t="str">
            <v>Benin</v>
          </cell>
        </row>
        <row r="67">
          <cell r="W67" t="str">
            <v>Bermuda</v>
          </cell>
        </row>
        <row r="68">
          <cell r="W68" t="str">
            <v>Bhutan</v>
          </cell>
        </row>
        <row r="69">
          <cell r="W69" t="str">
            <v>Bolivia</v>
          </cell>
        </row>
        <row r="70">
          <cell r="W70" t="str">
            <v>Bonaire, Sint Eustatius and Saba</v>
          </cell>
        </row>
        <row r="71">
          <cell r="W71" t="str">
            <v>Bosnia - Herzegovina</v>
          </cell>
        </row>
        <row r="72">
          <cell r="W72" t="str">
            <v>Botswana</v>
          </cell>
        </row>
        <row r="73">
          <cell r="W73" t="str">
            <v>Brazil</v>
          </cell>
        </row>
        <row r="74">
          <cell r="W74" t="str">
            <v>British Virgin Islands</v>
          </cell>
        </row>
        <row r="75">
          <cell r="W75" t="str">
            <v>Brunei</v>
          </cell>
        </row>
        <row r="76">
          <cell r="W76" t="str">
            <v>Burkina Faso</v>
          </cell>
        </row>
        <row r="77">
          <cell r="W77" t="str">
            <v>Burundi</v>
          </cell>
        </row>
        <row r="78">
          <cell r="W78" t="str">
            <v>Cambodia</v>
          </cell>
        </row>
        <row r="79">
          <cell r="W79" t="str">
            <v>Cameroon</v>
          </cell>
        </row>
        <row r="80">
          <cell r="W80" t="str">
            <v>Canada</v>
          </cell>
        </row>
        <row r="81">
          <cell r="W81" t="str">
            <v>Cape Verde</v>
          </cell>
        </row>
        <row r="82">
          <cell r="W82" t="str">
            <v>Cayman Islands</v>
          </cell>
        </row>
        <row r="83">
          <cell r="W83" t="str">
            <v>Central African Republic</v>
          </cell>
        </row>
        <row r="84">
          <cell r="W84" t="str">
            <v>Chad</v>
          </cell>
        </row>
        <row r="85">
          <cell r="W85" t="str">
            <v>Channel Islands</v>
          </cell>
        </row>
        <row r="86">
          <cell r="W86" t="str">
            <v>Chile</v>
          </cell>
        </row>
        <row r="87">
          <cell r="W87" t="str">
            <v>China</v>
          </cell>
        </row>
        <row r="88">
          <cell r="W88" t="str">
            <v>Columbia</v>
          </cell>
        </row>
        <row r="89">
          <cell r="W89" t="str">
            <v>Comoros</v>
          </cell>
        </row>
        <row r="90">
          <cell r="W90" t="str">
            <v>Congo (Democratic Republic)</v>
          </cell>
        </row>
        <row r="91">
          <cell r="W91" t="str">
            <v>Congo(Republic)</v>
          </cell>
        </row>
        <row r="92">
          <cell r="W92" t="str">
            <v>Cooks Island</v>
          </cell>
        </row>
        <row r="93">
          <cell r="W93" t="str">
            <v>Costa Rica</v>
          </cell>
        </row>
        <row r="94">
          <cell r="W94" t="str">
            <v>Côte d'Ivoire</v>
          </cell>
        </row>
        <row r="95">
          <cell r="W95" t="str">
            <v>Cuba</v>
          </cell>
        </row>
        <row r="96">
          <cell r="W96" t="str">
            <v>Curaçao</v>
          </cell>
        </row>
        <row r="97">
          <cell r="W97" t="str">
            <v>Djibouti</v>
          </cell>
        </row>
        <row r="98">
          <cell r="W98" t="str">
            <v>Dominica</v>
          </cell>
        </row>
        <row r="99">
          <cell r="W99" t="str">
            <v>Dominican Republic</v>
          </cell>
        </row>
        <row r="100">
          <cell r="W100" t="str">
            <v>East Timor</v>
          </cell>
        </row>
        <row r="101">
          <cell r="W101" t="str">
            <v>Ecuador</v>
          </cell>
        </row>
        <row r="102">
          <cell r="W102" t="str">
            <v>Egypt</v>
          </cell>
        </row>
        <row r="103">
          <cell r="W103" t="str">
            <v>El Salvador</v>
          </cell>
        </row>
        <row r="104">
          <cell r="W104" t="str">
            <v>Equatorial Guinea</v>
          </cell>
        </row>
        <row r="105">
          <cell r="W105" t="str">
            <v>Eritrea</v>
          </cell>
        </row>
        <row r="106">
          <cell r="W106" t="str">
            <v>French Guyana</v>
          </cell>
        </row>
        <row r="107">
          <cell r="W107" t="str">
            <v>French Polynesia</v>
          </cell>
        </row>
        <row r="108">
          <cell r="W108" t="str">
            <v>Gabon</v>
          </cell>
        </row>
        <row r="109">
          <cell r="W109" t="str">
            <v>Gambia</v>
          </cell>
        </row>
        <row r="110">
          <cell r="W110" t="str">
            <v>Georgia</v>
          </cell>
        </row>
        <row r="111">
          <cell r="W111" t="str">
            <v>Ghana</v>
          </cell>
        </row>
        <row r="112">
          <cell r="W112" t="str">
            <v>Greenland</v>
          </cell>
        </row>
        <row r="113">
          <cell r="W113" t="str">
            <v>Grenada</v>
          </cell>
        </row>
        <row r="114">
          <cell r="W114" t="str">
            <v>Guadeloupe</v>
          </cell>
        </row>
        <row r="115">
          <cell r="W115" t="str">
            <v>Guam</v>
          </cell>
        </row>
        <row r="116">
          <cell r="W116" t="str">
            <v>Guatemala</v>
          </cell>
        </row>
        <row r="117">
          <cell r="W117" t="str">
            <v>Guinea Bissau</v>
          </cell>
        </row>
        <row r="118">
          <cell r="W118" t="str">
            <v>Guyana</v>
          </cell>
        </row>
        <row r="119">
          <cell r="W119" t="str">
            <v>Haiti</v>
          </cell>
        </row>
        <row r="120">
          <cell r="W120" t="str">
            <v>Honduras</v>
          </cell>
        </row>
        <row r="121">
          <cell r="W121" t="str">
            <v>Hong Kong</v>
          </cell>
        </row>
        <row r="122">
          <cell r="W122" t="str">
            <v>Iceland</v>
          </cell>
        </row>
        <row r="123">
          <cell r="W123" t="str">
            <v>India</v>
          </cell>
        </row>
        <row r="124">
          <cell r="W124" t="str">
            <v>Indonesia</v>
          </cell>
        </row>
        <row r="125">
          <cell r="W125" t="str">
            <v>Iran</v>
          </cell>
        </row>
        <row r="126">
          <cell r="W126" t="str">
            <v>Iraq</v>
          </cell>
        </row>
        <row r="127">
          <cell r="W127" t="str">
            <v>Isle of Man</v>
          </cell>
        </row>
        <row r="128">
          <cell r="W128" t="str">
            <v>Israel</v>
          </cell>
        </row>
        <row r="129">
          <cell r="W129" t="str">
            <v>Jamaica</v>
          </cell>
        </row>
        <row r="130">
          <cell r="W130" t="str">
            <v>Japan</v>
          </cell>
        </row>
        <row r="131">
          <cell r="W131" t="str">
            <v>Jordan</v>
          </cell>
        </row>
        <row r="132">
          <cell r="W132" t="str">
            <v>Kazakhstan</v>
          </cell>
        </row>
        <row r="133">
          <cell r="W133" t="str">
            <v>Kenya</v>
          </cell>
        </row>
        <row r="134">
          <cell r="W134" t="str">
            <v>Kiribati</v>
          </cell>
        </row>
        <row r="135">
          <cell r="W135" t="str">
            <v>Kuwait</v>
          </cell>
        </row>
        <row r="136">
          <cell r="W136" t="str">
            <v>Kyrgyzstan</v>
          </cell>
        </row>
        <row r="137">
          <cell r="W137" t="str">
            <v>Lao People's Democratic Republic (the)</v>
          </cell>
        </row>
        <row r="138">
          <cell r="W138" t="str">
            <v>Lebanon</v>
          </cell>
        </row>
        <row r="139">
          <cell r="W139" t="str">
            <v>Lesotho</v>
          </cell>
        </row>
        <row r="140">
          <cell r="W140" t="str">
            <v>Liberia</v>
          </cell>
        </row>
        <row r="141">
          <cell r="W141" t="str">
            <v>Libya</v>
          </cell>
        </row>
        <row r="142">
          <cell r="W142" t="str">
            <v>Liechtenstein</v>
          </cell>
        </row>
        <row r="143">
          <cell r="W143" t="str">
            <v>Macao</v>
          </cell>
        </row>
        <row r="144">
          <cell r="W144" t="str">
            <v>Macedonia, Former Yugoslav Republic of Macedonia</v>
          </cell>
        </row>
        <row r="145">
          <cell r="W145" t="str">
            <v>Madagascar</v>
          </cell>
        </row>
        <row r="146">
          <cell r="W146" t="str">
            <v>Malawi</v>
          </cell>
        </row>
        <row r="147">
          <cell r="W147" t="str">
            <v>Malaysia</v>
          </cell>
        </row>
        <row r="148">
          <cell r="W148" t="str">
            <v>Maldives</v>
          </cell>
        </row>
        <row r="149">
          <cell r="W149" t="str">
            <v>Mali</v>
          </cell>
        </row>
        <row r="150">
          <cell r="W150" t="str">
            <v>Marshall Islands</v>
          </cell>
        </row>
        <row r="151">
          <cell r="W151" t="str">
            <v>Martinique</v>
          </cell>
        </row>
        <row r="152">
          <cell r="W152" t="str">
            <v>Mauritania</v>
          </cell>
        </row>
        <row r="153">
          <cell r="W153" t="str">
            <v>Mauritius</v>
          </cell>
        </row>
        <row r="154">
          <cell r="W154" t="str">
            <v>Mayotte</v>
          </cell>
        </row>
        <row r="155">
          <cell r="W155" t="str">
            <v>Mexico</v>
          </cell>
        </row>
        <row r="156">
          <cell r="W156" t="str">
            <v>Micronesia, the Federated States of</v>
          </cell>
        </row>
        <row r="157">
          <cell r="W157" t="str">
            <v>Moldova</v>
          </cell>
        </row>
        <row r="158">
          <cell r="W158" t="str">
            <v>Monaco</v>
          </cell>
        </row>
        <row r="159">
          <cell r="W159" t="str">
            <v>Mongolia</v>
          </cell>
        </row>
        <row r="160">
          <cell r="W160" t="str">
            <v>Montenegro</v>
          </cell>
        </row>
        <row r="161">
          <cell r="W161" t="str">
            <v>Montserrat</v>
          </cell>
        </row>
        <row r="162">
          <cell r="W162" t="str">
            <v>Morocco</v>
          </cell>
        </row>
        <row r="163">
          <cell r="W163" t="str">
            <v>Mozambique</v>
          </cell>
        </row>
        <row r="164">
          <cell r="W164" t="str">
            <v>Myanmar</v>
          </cell>
        </row>
        <row r="165">
          <cell r="W165" t="str">
            <v>Namibia</v>
          </cell>
        </row>
        <row r="166">
          <cell r="W166" t="str">
            <v>Nauru</v>
          </cell>
        </row>
        <row r="167">
          <cell r="W167" t="str">
            <v>Nepal</v>
          </cell>
        </row>
        <row r="168">
          <cell r="W168" t="str">
            <v>New Caledonia</v>
          </cell>
        </row>
        <row r="169">
          <cell r="W169" t="str">
            <v>New Zealand</v>
          </cell>
        </row>
        <row r="170">
          <cell r="W170" t="str">
            <v>Nicaragua</v>
          </cell>
        </row>
        <row r="171">
          <cell r="W171" t="str">
            <v>Niger</v>
          </cell>
        </row>
        <row r="172">
          <cell r="W172" t="str">
            <v>Nigeria</v>
          </cell>
        </row>
        <row r="173">
          <cell r="W173" t="str">
            <v>Niue</v>
          </cell>
        </row>
        <row r="174">
          <cell r="W174" t="str">
            <v>North Korea (P.D.R)</v>
          </cell>
        </row>
        <row r="175">
          <cell r="W175" t="str">
            <v>Northern Mariana Islands</v>
          </cell>
        </row>
        <row r="176">
          <cell r="W176" t="str">
            <v>Norway</v>
          </cell>
        </row>
        <row r="177">
          <cell r="W177" t="str">
            <v>Oman</v>
          </cell>
        </row>
        <row r="178">
          <cell r="W178" t="str">
            <v>Pakistan</v>
          </cell>
        </row>
        <row r="179">
          <cell r="W179" t="str">
            <v>Palau</v>
          </cell>
        </row>
        <row r="180">
          <cell r="W180" t="str">
            <v>Panama</v>
          </cell>
        </row>
        <row r="181">
          <cell r="W181" t="str">
            <v>Papua New Guinea</v>
          </cell>
        </row>
        <row r="182">
          <cell r="W182" t="str">
            <v>Paraguay</v>
          </cell>
        </row>
        <row r="183">
          <cell r="W183" t="str">
            <v>Peru</v>
          </cell>
        </row>
        <row r="184">
          <cell r="W184" t="str">
            <v>Philippines</v>
          </cell>
        </row>
        <row r="185">
          <cell r="W185" t="str">
            <v>Puerto Rico</v>
          </cell>
        </row>
        <row r="186">
          <cell r="W186" t="str">
            <v>Qatar</v>
          </cell>
        </row>
        <row r="187">
          <cell r="W187" t="str">
            <v>Republic of Guinea</v>
          </cell>
        </row>
        <row r="188">
          <cell r="W188" t="str">
            <v>Réunion</v>
          </cell>
        </row>
        <row r="189">
          <cell r="W189" t="str">
            <v>Russia</v>
          </cell>
        </row>
        <row r="190">
          <cell r="W190" t="str">
            <v>Rwanda</v>
          </cell>
        </row>
        <row r="191">
          <cell r="W191" t="str">
            <v>Saint Lucia</v>
          </cell>
        </row>
        <row r="192">
          <cell r="W192" t="str">
            <v>Saint Vincent and the Grenadines</v>
          </cell>
        </row>
        <row r="193">
          <cell r="W193" t="str">
            <v>Saint Kitts and Nevis</v>
          </cell>
        </row>
        <row r="194">
          <cell r="W194" t="str">
            <v>Saint-Barthélemy</v>
          </cell>
        </row>
        <row r="195">
          <cell r="W195" t="str">
            <v>San Marino</v>
          </cell>
        </row>
        <row r="196">
          <cell r="W196" t="str">
            <v>Samoa</v>
          </cell>
        </row>
        <row r="197">
          <cell r="W197" t="str">
            <v>São Tomé and Príncipe</v>
          </cell>
        </row>
        <row r="198">
          <cell r="W198" t="str">
            <v>Saudi Arabia</v>
          </cell>
        </row>
        <row r="199">
          <cell r="W199" t="str">
            <v>Senegal</v>
          </cell>
        </row>
        <row r="200">
          <cell r="W200" t="str">
            <v>Seychelles</v>
          </cell>
        </row>
        <row r="201">
          <cell r="W201" t="str">
            <v>Serbia</v>
          </cell>
        </row>
        <row r="202">
          <cell r="W202" t="str">
            <v>Sierra Leone</v>
          </cell>
        </row>
        <row r="203">
          <cell r="W203" t="str">
            <v>Singapore</v>
          </cell>
        </row>
        <row r="204">
          <cell r="W204" t="str">
            <v>St Maarten/ St Martin</v>
          </cell>
        </row>
        <row r="205">
          <cell r="W205" t="str">
            <v>Solomon Islands</v>
          </cell>
        </row>
        <row r="206">
          <cell r="W206" t="str">
            <v>Somalia</v>
          </cell>
        </row>
        <row r="207">
          <cell r="W207" t="str">
            <v>South Africa</v>
          </cell>
        </row>
        <row r="208">
          <cell r="W208" t="str">
            <v>South Sudan</v>
          </cell>
        </row>
        <row r="209">
          <cell r="W209" t="str">
            <v>South Korea</v>
          </cell>
        </row>
        <row r="210">
          <cell r="W210" t="str">
            <v>Sri Lanka</v>
          </cell>
        </row>
        <row r="211">
          <cell r="W211" t="str">
            <v>Sudan</v>
          </cell>
        </row>
        <row r="212">
          <cell r="W212" t="str">
            <v>Suriname</v>
          </cell>
        </row>
        <row r="213">
          <cell r="W213" t="str">
            <v>Swaziland</v>
          </cell>
        </row>
        <row r="214">
          <cell r="W214" t="str">
            <v>Switzerland</v>
          </cell>
        </row>
        <row r="215">
          <cell r="W215" t="str">
            <v>Syria</v>
          </cell>
        </row>
        <row r="216">
          <cell r="W216" t="str">
            <v>Taiwan</v>
          </cell>
        </row>
        <row r="217">
          <cell r="W217" t="str">
            <v>Tajikistan</v>
          </cell>
        </row>
        <row r="218">
          <cell r="W218" t="str">
            <v>Tanzania</v>
          </cell>
        </row>
        <row r="219">
          <cell r="W219" t="str">
            <v>Thailand</v>
          </cell>
        </row>
        <row r="220">
          <cell r="W220" t="str">
            <v>Togo</v>
          </cell>
        </row>
        <row r="221">
          <cell r="W221" t="str">
            <v>Tokelau Islands</v>
          </cell>
        </row>
        <row r="222">
          <cell r="W222" t="str">
            <v>Tonga</v>
          </cell>
        </row>
        <row r="223">
          <cell r="W223" t="str">
            <v>Trinidad and Tobago</v>
          </cell>
        </row>
        <row r="224">
          <cell r="W224" t="str">
            <v>Tunisia</v>
          </cell>
        </row>
        <row r="225">
          <cell r="W225" t="str">
            <v>Turkey</v>
          </cell>
        </row>
        <row r="226">
          <cell r="W226" t="str">
            <v>Turkmenistan</v>
          </cell>
        </row>
        <row r="227">
          <cell r="W227" t="str">
            <v>Turks and Caicos Islands</v>
          </cell>
        </row>
        <row r="228">
          <cell r="W228" t="str">
            <v>Tuvalu</v>
          </cell>
        </row>
        <row r="229">
          <cell r="W229" t="str">
            <v>Uganda</v>
          </cell>
        </row>
        <row r="230">
          <cell r="W230" t="str">
            <v>Ukraine</v>
          </cell>
        </row>
        <row r="231">
          <cell r="W231" t="str">
            <v>United Arab Emirates</v>
          </cell>
        </row>
        <row r="232">
          <cell r="W232" t="str">
            <v>United States of America</v>
          </cell>
        </row>
        <row r="233">
          <cell r="W233" t="str">
            <v>Uruguay</v>
          </cell>
        </row>
        <row r="234">
          <cell r="W234" t="str">
            <v>US Virgin Islands</v>
          </cell>
        </row>
        <row r="235">
          <cell r="W235" t="str">
            <v>Uzbekistan</v>
          </cell>
        </row>
        <row r="236">
          <cell r="W236" t="str">
            <v>The Vatican (Holy See)</v>
          </cell>
        </row>
        <row r="237">
          <cell r="W237" t="str">
            <v>Vanuatu</v>
          </cell>
        </row>
        <row r="238">
          <cell r="W238" t="str">
            <v>Venezuela</v>
          </cell>
        </row>
        <row r="239">
          <cell r="W239" t="str">
            <v>Vietnam</v>
          </cell>
        </row>
        <row r="240">
          <cell r="W240" t="str">
            <v>Wallis and Futuna Islands</v>
          </cell>
        </row>
        <row r="241">
          <cell r="W241" t="str">
            <v>Yemen</v>
          </cell>
        </row>
        <row r="242">
          <cell r="W242" t="str">
            <v>Zambia</v>
          </cell>
        </row>
        <row r="243">
          <cell r="W243" t="str">
            <v>Zimbabwe</v>
          </cell>
        </row>
        <row r="244">
          <cell r="W244" t="str">
            <v>Other 3rd Countries/Overseas Territories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_Table"/>
      <sheetName val="Annex1_Report_on_Funded_Actions"/>
      <sheetName val="Annex2_Trav-Acco"/>
      <sheetName val="Annex3_Trans-Int-Items"/>
      <sheetName val="Check_List"/>
      <sheetName val="Rates_Accom+Travel"/>
    </sheetNames>
    <sheetDataSet>
      <sheetData sheetId="0"/>
      <sheetData sheetId="1"/>
      <sheetData sheetId="2">
        <row r="18">
          <cell r="O18" t="str">
            <v xml:space="preserve">Travel </v>
          </cell>
          <cell r="S18" t="str">
            <v>EU Member States</v>
          </cell>
        </row>
        <row r="19">
          <cell r="O19" t="str">
            <v>Accommodation</v>
          </cell>
          <cell r="S19" t="str">
            <v>Austria</v>
          </cell>
        </row>
        <row r="20">
          <cell r="S20" t="str">
            <v>Belgium</v>
          </cell>
        </row>
        <row r="21">
          <cell r="S21" t="str">
            <v>Bulgaria</v>
          </cell>
        </row>
        <row r="22">
          <cell r="S22" t="str">
            <v>Croatia</v>
          </cell>
        </row>
        <row r="23">
          <cell r="S23" t="str">
            <v>Cyprus</v>
          </cell>
        </row>
        <row r="24">
          <cell r="S24" t="str">
            <v>Czech Republic</v>
          </cell>
        </row>
        <row r="25">
          <cell r="S25" t="str">
            <v>Denmark</v>
          </cell>
        </row>
        <row r="26">
          <cell r="S26" t="str">
            <v>Estonia</v>
          </cell>
        </row>
        <row r="27">
          <cell r="S27" t="str">
            <v>Finland</v>
          </cell>
        </row>
        <row r="28">
          <cell r="S28" t="str">
            <v>France</v>
          </cell>
        </row>
        <row r="29">
          <cell r="S29" t="str">
            <v>Germany</v>
          </cell>
        </row>
        <row r="30">
          <cell r="S30" t="str">
            <v>Greece</v>
          </cell>
        </row>
        <row r="31">
          <cell r="S31" t="str">
            <v>Hungary</v>
          </cell>
        </row>
        <row r="32">
          <cell r="S32" t="str">
            <v>Ireland</v>
          </cell>
        </row>
        <row r="33">
          <cell r="S33" t="str">
            <v>Italy</v>
          </cell>
        </row>
        <row r="34">
          <cell r="S34" t="str">
            <v>Latvia</v>
          </cell>
        </row>
        <row r="35">
          <cell r="S35" t="str">
            <v>Lithuania</v>
          </cell>
        </row>
        <row r="36">
          <cell r="S36" t="str">
            <v>Luxembourg</v>
          </cell>
        </row>
        <row r="37">
          <cell r="S37" t="str">
            <v>Malta</v>
          </cell>
        </row>
        <row r="38">
          <cell r="S38" t="str">
            <v>Netherlands</v>
          </cell>
        </row>
        <row r="39">
          <cell r="S39" t="str">
            <v>Poland</v>
          </cell>
        </row>
        <row r="40">
          <cell r="S40" t="str">
            <v>Portugal</v>
          </cell>
        </row>
        <row r="41">
          <cell r="S41" t="str">
            <v>Portugal - Azores</v>
          </cell>
        </row>
        <row r="42">
          <cell r="S42" t="str">
            <v>Portugal - Madeira</v>
          </cell>
        </row>
        <row r="43">
          <cell r="S43" t="str">
            <v>Romania</v>
          </cell>
        </row>
        <row r="44">
          <cell r="S44" t="str">
            <v>Slovakia</v>
          </cell>
        </row>
        <row r="45">
          <cell r="S45" t="str">
            <v>Slovenia</v>
          </cell>
        </row>
        <row r="46">
          <cell r="S46" t="str">
            <v>Spain</v>
          </cell>
        </row>
        <row r="47">
          <cell r="S47" t="str">
            <v>Spain - Canary Islands</v>
          </cell>
        </row>
        <row r="48">
          <cell r="S48" t="str">
            <v>Sweden</v>
          </cell>
        </row>
        <row r="49">
          <cell r="S49" t="str">
            <v>Non EU-Countries and Overseas Territories</v>
          </cell>
        </row>
        <row r="50">
          <cell r="S50" t="str">
            <v>Afghanistan</v>
          </cell>
        </row>
        <row r="51">
          <cell r="S51" t="str">
            <v>Albania</v>
          </cell>
        </row>
        <row r="52">
          <cell r="S52" t="str">
            <v>Algeria</v>
          </cell>
        </row>
        <row r="53">
          <cell r="S53" t="str">
            <v>American Samoa</v>
          </cell>
        </row>
        <row r="54">
          <cell r="S54" t="str">
            <v>Andorra</v>
          </cell>
        </row>
        <row r="55">
          <cell r="S55" t="str">
            <v>Angola</v>
          </cell>
        </row>
        <row r="56">
          <cell r="S56" t="str">
            <v>Anguilla</v>
          </cell>
        </row>
        <row r="57">
          <cell r="S57" t="str">
            <v>Antigua and Barbuda</v>
          </cell>
        </row>
        <row r="58">
          <cell r="S58" t="str">
            <v>Argentina</v>
          </cell>
        </row>
        <row r="59">
          <cell r="S59" t="str">
            <v>Armenia</v>
          </cell>
        </row>
        <row r="60">
          <cell r="S60" t="str">
            <v>Aruba</v>
          </cell>
        </row>
        <row r="61">
          <cell r="S61" t="str">
            <v>Australia</v>
          </cell>
        </row>
        <row r="62">
          <cell r="S62" t="str">
            <v>Azerbaijan</v>
          </cell>
        </row>
        <row r="63">
          <cell r="S63" t="str">
            <v>Bahamas</v>
          </cell>
        </row>
        <row r="64">
          <cell r="S64" t="str">
            <v>Bahrain</v>
          </cell>
        </row>
        <row r="65">
          <cell r="S65" t="str">
            <v>Bangladesh</v>
          </cell>
        </row>
        <row r="66">
          <cell r="S66" t="str">
            <v>Barbados</v>
          </cell>
        </row>
        <row r="67">
          <cell r="S67" t="str">
            <v>Belarus</v>
          </cell>
        </row>
        <row r="68">
          <cell r="S68" t="str">
            <v>Belize</v>
          </cell>
        </row>
        <row r="69">
          <cell r="S69" t="str">
            <v>Benin</v>
          </cell>
        </row>
        <row r="70">
          <cell r="S70" t="str">
            <v>Bermuda</v>
          </cell>
        </row>
        <row r="71">
          <cell r="S71" t="str">
            <v>Bhutan</v>
          </cell>
        </row>
        <row r="72">
          <cell r="S72" t="str">
            <v>Bolivia</v>
          </cell>
        </row>
        <row r="73">
          <cell r="S73" t="str">
            <v>Bonaire, Sint Eustatius and Saba</v>
          </cell>
        </row>
        <row r="74">
          <cell r="S74" t="str">
            <v>Bosnia - Herzegovina</v>
          </cell>
        </row>
        <row r="75">
          <cell r="S75" t="str">
            <v>Botswana</v>
          </cell>
        </row>
        <row r="76">
          <cell r="S76" t="str">
            <v>Brazil</v>
          </cell>
        </row>
        <row r="77">
          <cell r="S77" t="str">
            <v>British Virgin Islands</v>
          </cell>
        </row>
        <row r="78">
          <cell r="S78" t="str">
            <v>Brunei</v>
          </cell>
        </row>
        <row r="79">
          <cell r="S79" t="str">
            <v>Burkina Faso</v>
          </cell>
        </row>
        <row r="80">
          <cell r="S80" t="str">
            <v>Burundi</v>
          </cell>
        </row>
        <row r="81">
          <cell r="S81" t="str">
            <v>Cambodia</v>
          </cell>
        </row>
        <row r="82">
          <cell r="S82" t="str">
            <v>Cameroon</v>
          </cell>
        </row>
        <row r="83">
          <cell r="S83" t="str">
            <v>Canada</v>
          </cell>
        </row>
        <row r="84">
          <cell r="S84" t="str">
            <v>Cape Verde</v>
          </cell>
        </row>
        <row r="85">
          <cell r="S85" t="str">
            <v>Cayman Islands</v>
          </cell>
        </row>
        <row r="86">
          <cell r="S86" t="str">
            <v>Central African Republic</v>
          </cell>
        </row>
        <row r="87">
          <cell r="S87" t="str">
            <v>Chad</v>
          </cell>
        </row>
        <row r="88">
          <cell r="S88" t="str">
            <v>Channel Islands</v>
          </cell>
        </row>
        <row r="89">
          <cell r="S89" t="str">
            <v>Chile</v>
          </cell>
        </row>
        <row r="90">
          <cell r="S90" t="str">
            <v>China</v>
          </cell>
        </row>
        <row r="91">
          <cell r="S91" t="str">
            <v>Columbia</v>
          </cell>
        </row>
        <row r="92">
          <cell r="S92" t="str">
            <v>Comoros</v>
          </cell>
        </row>
        <row r="93">
          <cell r="S93" t="str">
            <v>Congo (Democratic Republic)</v>
          </cell>
        </row>
        <row r="94">
          <cell r="S94" t="str">
            <v>Congo(Republic)</v>
          </cell>
        </row>
        <row r="95">
          <cell r="S95" t="str">
            <v>Cooks Island</v>
          </cell>
        </row>
        <row r="96">
          <cell r="S96" t="str">
            <v>Costa Rica</v>
          </cell>
        </row>
        <row r="97">
          <cell r="S97" t="str">
            <v>Côte d'Ivoire</v>
          </cell>
        </row>
        <row r="98">
          <cell r="S98" t="str">
            <v>Cuba</v>
          </cell>
        </row>
        <row r="99">
          <cell r="S99" t="str">
            <v>Curaçao</v>
          </cell>
        </row>
        <row r="100">
          <cell r="S100" t="str">
            <v>Djibouti</v>
          </cell>
        </row>
        <row r="101">
          <cell r="S101" t="str">
            <v>Dominica</v>
          </cell>
        </row>
        <row r="102">
          <cell r="S102" t="str">
            <v>Dominican Republic</v>
          </cell>
        </row>
        <row r="103">
          <cell r="S103" t="str">
            <v>East Timor</v>
          </cell>
        </row>
        <row r="104">
          <cell r="S104" t="str">
            <v>Ecuador</v>
          </cell>
        </row>
        <row r="105">
          <cell r="S105" t="str">
            <v>Egypt</v>
          </cell>
        </row>
        <row r="106">
          <cell r="S106" t="str">
            <v>El Salvador</v>
          </cell>
        </row>
        <row r="107">
          <cell r="S107" t="str">
            <v>Equatorial Guinea</v>
          </cell>
        </row>
        <row r="108">
          <cell r="S108" t="str">
            <v>Eritrea</v>
          </cell>
        </row>
        <row r="109">
          <cell r="S109" t="str">
            <v>French Guyana</v>
          </cell>
        </row>
        <row r="110">
          <cell r="S110" t="str">
            <v>French Polynesia</v>
          </cell>
        </row>
        <row r="111">
          <cell r="S111" t="str">
            <v>Gabon</v>
          </cell>
        </row>
        <row r="112">
          <cell r="S112" t="str">
            <v>Gambia</v>
          </cell>
        </row>
        <row r="113">
          <cell r="S113" t="str">
            <v>Georgia</v>
          </cell>
        </row>
        <row r="114">
          <cell r="S114" t="str">
            <v>Ghana</v>
          </cell>
        </row>
        <row r="115">
          <cell r="S115" t="str">
            <v>Gibraltar</v>
          </cell>
        </row>
        <row r="116">
          <cell r="S116" t="str">
            <v>Greenland</v>
          </cell>
        </row>
        <row r="117">
          <cell r="S117" t="str">
            <v>Grenada</v>
          </cell>
        </row>
        <row r="118">
          <cell r="S118" t="str">
            <v>Guadeloupe</v>
          </cell>
        </row>
        <row r="119">
          <cell r="S119" t="str">
            <v>Guam</v>
          </cell>
        </row>
        <row r="120">
          <cell r="S120" t="str">
            <v>Guatemala</v>
          </cell>
        </row>
        <row r="121">
          <cell r="S121" t="str">
            <v>Guinea Bissau</v>
          </cell>
        </row>
        <row r="122">
          <cell r="S122" t="str">
            <v>Guyana</v>
          </cell>
        </row>
        <row r="123">
          <cell r="S123" t="str">
            <v>Haiti</v>
          </cell>
        </row>
        <row r="124">
          <cell r="S124" t="str">
            <v>Honduras</v>
          </cell>
        </row>
        <row r="125">
          <cell r="S125" t="str">
            <v>Hong Kong</v>
          </cell>
        </row>
        <row r="126">
          <cell r="S126" t="str">
            <v>Iceland</v>
          </cell>
        </row>
        <row r="127">
          <cell r="S127" t="str">
            <v>India</v>
          </cell>
        </row>
        <row r="128">
          <cell r="S128" t="str">
            <v>Indonesia</v>
          </cell>
        </row>
        <row r="129">
          <cell r="S129" t="str">
            <v>Iran</v>
          </cell>
        </row>
        <row r="130">
          <cell r="S130" t="str">
            <v>Iraq</v>
          </cell>
        </row>
        <row r="131">
          <cell r="S131" t="str">
            <v>Isle of Man</v>
          </cell>
        </row>
        <row r="132">
          <cell r="S132" t="str">
            <v>Israel</v>
          </cell>
        </row>
        <row r="133">
          <cell r="S133" t="str">
            <v>Jamaica</v>
          </cell>
        </row>
        <row r="134">
          <cell r="S134" t="str">
            <v>Japan</v>
          </cell>
        </row>
        <row r="135">
          <cell r="S135" t="str">
            <v>Jordan</v>
          </cell>
        </row>
        <row r="136">
          <cell r="S136" t="str">
            <v>Kazakhstan</v>
          </cell>
        </row>
        <row r="137">
          <cell r="S137" t="str">
            <v>Kenya</v>
          </cell>
        </row>
        <row r="138">
          <cell r="S138" t="str">
            <v>Kiribati</v>
          </cell>
        </row>
        <row r="139">
          <cell r="S139" t="str">
            <v>Kuwait</v>
          </cell>
        </row>
        <row r="140">
          <cell r="S140" t="str">
            <v>Kyrgyzstan</v>
          </cell>
        </row>
        <row r="141">
          <cell r="S141" t="str">
            <v>Lao People's Democratic Republic (the)</v>
          </cell>
        </row>
        <row r="142">
          <cell r="S142" t="str">
            <v>Lebanon</v>
          </cell>
        </row>
        <row r="143">
          <cell r="S143" t="str">
            <v>Lesotho</v>
          </cell>
        </row>
        <row r="144">
          <cell r="S144" t="str">
            <v>Liberia</v>
          </cell>
        </row>
        <row r="145">
          <cell r="S145" t="str">
            <v>Libya</v>
          </cell>
        </row>
        <row r="146">
          <cell r="S146" t="str">
            <v>Liechtenstein</v>
          </cell>
        </row>
        <row r="147">
          <cell r="S147" t="str">
            <v>Macao</v>
          </cell>
        </row>
        <row r="148">
          <cell r="S148" t="str">
            <v>Macedonia, Former Yugoslav Republic of Macedonia</v>
          </cell>
        </row>
        <row r="149">
          <cell r="S149" t="str">
            <v>Madagascar</v>
          </cell>
        </row>
        <row r="150">
          <cell r="S150" t="str">
            <v>Malawi</v>
          </cell>
        </row>
        <row r="151">
          <cell r="S151" t="str">
            <v>Malaysia</v>
          </cell>
        </row>
        <row r="152">
          <cell r="S152" t="str">
            <v>Maldives</v>
          </cell>
        </row>
        <row r="153">
          <cell r="S153" t="str">
            <v>Mali</v>
          </cell>
        </row>
        <row r="154">
          <cell r="S154" t="str">
            <v>Marshall Islands</v>
          </cell>
        </row>
        <row r="155">
          <cell r="S155" t="str">
            <v>Martinique</v>
          </cell>
        </row>
        <row r="156">
          <cell r="S156" t="str">
            <v>Mauritania</v>
          </cell>
        </row>
        <row r="157">
          <cell r="S157" t="str">
            <v>Mauritius</v>
          </cell>
        </row>
        <row r="158">
          <cell r="S158" t="str">
            <v>Mayotte</v>
          </cell>
        </row>
        <row r="159">
          <cell r="S159" t="str">
            <v>Mexico</v>
          </cell>
        </row>
        <row r="160">
          <cell r="S160" t="str">
            <v>Micronesia, the Federated States of</v>
          </cell>
        </row>
        <row r="161">
          <cell r="S161" t="str">
            <v>Moldova</v>
          </cell>
        </row>
        <row r="162">
          <cell r="S162" t="str">
            <v>Monaco</v>
          </cell>
        </row>
        <row r="163">
          <cell r="S163" t="str">
            <v>Mongolia</v>
          </cell>
        </row>
        <row r="164">
          <cell r="S164" t="str">
            <v>Montenegro</v>
          </cell>
        </row>
        <row r="165">
          <cell r="S165" t="str">
            <v>Montserrat</v>
          </cell>
        </row>
        <row r="166">
          <cell r="S166" t="str">
            <v>Morocco</v>
          </cell>
        </row>
        <row r="167">
          <cell r="S167" t="str">
            <v>Mozambique</v>
          </cell>
        </row>
        <row r="168">
          <cell r="S168" t="str">
            <v>Myanmar</v>
          </cell>
        </row>
        <row r="169">
          <cell r="S169" t="str">
            <v>Namibia</v>
          </cell>
        </row>
        <row r="170">
          <cell r="S170" t="str">
            <v>Nauru</v>
          </cell>
        </row>
        <row r="171">
          <cell r="S171" t="str">
            <v>Nepal</v>
          </cell>
        </row>
        <row r="172">
          <cell r="S172" t="str">
            <v>New Caledonia</v>
          </cell>
        </row>
        <row r="173">
          <cell r="S173" t="str">
            <v>New Zealand</v>
          </cell>
        </row>
        <row r="174">
          <cell r="S174" t="str">
            <v>Nicaragua</v>
          </cell>
        </row>
        <row r="175">
          <cell r="S175" t="str">
            <v>Niger</v>
          </cell>
        </row>
        <row r="176">
          <cell r="S176" t="str">
            <v>Nigeria</v>
          </cell>
        </row>
        <row r="177">
          <cell r="S177" t="str">
            <v>Niue</v>
          </cell>
        </row>
        <row r="178">
          <cell r="S178" t="str">
            <v>North Korea (P.D.R)</v>
          </cell>
        </row>
        <row r="179">
          <cell r="S179" t="str">
            <v>Northern Mariana Islands</v>
          </cell>
        </row>
        <row r="180">
          <cell r="S180" t="str">
            <v>Norway</v>
          </cell>
        </row>
        <row r="181">
          <cell r="S181" t="str">
            <v>Oman</v>
          </cell>
        </row>
        <row r="182">
          <cell r="S182" t="str">
            <v>Pakistan</v>
          </cell>
        </row>
        <row r="183">
          <cell r="S183" t="str">
            <v>Palau</v>
          </cell>
        </row>
        <row r="184">
          <cell r="S184" t="str">
            <v>Panama</v>
          </cell>
        </row>
        <row r="185">
          <cell r="S185" t="str">
            <v>Papua New Guinea</v>
          </cell>
        </row>
        <row r="186">
          <cell r="S186" t="str">
            <v>Paraguay</v>
          </cell>
        </row>
        <row r="187">
          <cell r="S187" t="str">
            <v>Peru</v>
          </cell>
        </row>
        <row r="188">
          <cell r="S188" t="str">
            <v>Philippines</v>
          </cell>
        </row>
        <row r="189">
          <cell r="S189" t="str">
            <v>Puerto Rico</v>
          </cell>
        </row>
        <row r="190">
          <cell r="S190" t="str">
            <v>Qatar</v>
          </cell>
        </row>
        <row r="191">
          <cell r="S191" t="str">
            <v>Republic of Guinea</v>
          </cell>
        </row>
        <row r="192">
          <cell r="S192" t="str">
            <v>Réunion</v>
          </cell>
        </row>
        <row r="193">
          <cell r="S193" t="str">
            <v>Russia</v>
          </cell>
        </row>
        <row r="194">
          <cell r="S194" t="str">
            <v>Rwanda</v>
          </cell>
        </row>
        <row r="195">
          <cell r="S195" t="str">
            <v>Saint Lucia</v>
          </cell>
        </row>
        <row r="196">
          <cell r="S196" t="str">
            <v>Saint Vincent and the Grenadines</v>
          </cell>
        </row>
        <row r="197">
          <cell r="S197" t="str">
            <v>Saint Kitts and Nevis</v>
          </cell>
        </row>
        <row r="198">
          <cell r="S198" t="str">
            <v>Saint-Barthélemy</v>
          </cell>
        </row>
        <row r="199">
          <cell r="S199" t="str">
            <v>San Marino</v>
          </cell>
        </row>
        <row r="200">
          <cell r="S200" t="str">
            <v>Samoa</v>
          </cell>
        </row>
        <row r="201">
          <cell r="S201" t="str">
            <v>São Tomé and Príncipe</v>
          </cell>
        </row>
        <row r="202">
          <cell r="S202" t="str">
            <v>Saudi Arabia</v>
          </cell>
        </row>
        <row r="203">
          <cell r="S203" t="str">
            <v>Senegal</v>
          </cell>
        </row>
        <row r="204">
          <cell r="S204" t="str">
            <v>Seychelles</v>
          </cell>
        </row>
        <row r="205">
          <cell r="S205" t="str">
            <v>Serbia</v>
          </cell>
        </row>
        <row r="206">
          <cell r="S206" t="str">
            <v>Sierra Leone</v>
          </cell>
        </row>
        <row r="207">
          <cell r="S207" t="str">
            <v>Singapore</v>
          </cell>
        </row>
        <row r="208">
          <cell r="S208" t="str">
            <v>St Maarten/ St Martin</v>
          </cell>
        </row>
        <row r="209">
          <cell r="S209" t="str">
            <v>Solomon Islands</v>
          </cell>
        </row>
        <row r="210">
          <cell r="S210" t="str">
            <v>Somalia</v>
          </cell>
        </row>
        <row r="211">
          <cell r="S211" t="str">
            <v>South Africa</v>
          </cell>
        </row>
        <row r="212">
          <cell r="S212" t="str">
            <v>South Sudan</v>
          </cell>
        </row>
        <row r="213">
          <cell r="S213" t="str">
            <v>South Korea</v>
          </cell>
        </row>
        <row r="214">
          <cell r="S214" t="str">
            <v>Sri Lanka</v>
          </cell>
        </row>
        <row r="215">
          <cell r="S215" t="str">
            <v>Sudan</v>
          </cell>
        </row>
        <row r="216">
          <cell r="S216" t="str">
            <v>Suriname</v>
          </cell>
        </row>
        <row r="217">
          <cell r="S217" t="str">
            <v>Swaziland</v>
          </cell>
        </row>
        <row r="218">
          <cell r="S218" t="str">
            <v>Switzerland</v>
          </cell>
        </row>
        <row r="219">
          <cell r="S219" t="str">
            <v>Syria</v>
          </cell>
        </row>
        <row r="220">
          <cell r="S220" t="str">
            <v>Taiwan</v>
          </cell>
        </row>
        <row r="221">
          <cell r="S221" t="str">
            <v>Tajikistan</v>
          </cell>
        </row>
        <row r="222">
          <cell r="S222" t="str">
            <v>Tanzania</v>
          </cell>
        </row>
        <row r="223">
          <cell r="S223" t="str">
            <v>Thailand</v>
          </cell>
        </row>
        <row r="224">
          <cell r="S224" t="str">
            <v>Togo</v>
          </cell>
        </row>
        <row r="225">
          <cell r="S225" t="str">
            <v>Tokelau Islands</v>
          </cell>
        </row>
        <row r="226">
          <cell r="S226" t="str">
            <v>Tonga</v>
          </cell>
        </row>
        <row r="227">
          <cell r="S227" t="str">
            <v>Trinidad and Tobago</v>
          </cell>
        </row>
        <row r="228">
          <cell r="S228" t="str">
            <v>Tunisia</v>
          </cell>
        </row>
        <row r="229">
          <cell r="S229" t="str">
            <v>Turkey</v>
          </cell>
        </row>
        <row r="230">
          <cell r="S230" t="str">
            <v>Turkmenistan</v>
          </cell>
        </row>
        <row r="231">
          <cell r="S231" t="str">
            <v>Turks and Caicos Islands</v>
          </cell>
        </row>
        <row r="232">
          <cell r="S232" t="str">
            <v>Tuvalu</v>
          </cell>
        </row>
        <row r="233">
          <cell r="S233" t="str">
            <v>Uganda</v>
          </cell>
        </row>
        <row r="234">
          <cell r="S234" t="str">
            <v>Ukraine</v>
          </cell>
        </row>
        <row r="235">
          <cell r="S235" t="str">
            <v>United Arab Emirates</v>
          </cell>
        </row>
        <row r="236">
          <cell r="S236" t="str">
            <v>United Kingdom</v>
          </cell>
        </row>
        <row r="237">
          <cell r="S237" t="str">
            <v>United States of America</v>
          </cell>
        </row>
        <row r="238">
          <cell r="S238" t="str">
            <v>Uruguay</v>
          </cell>
        </row>
        <row r="239">
          <cell r="S239" t="str">
            <v>US Virgin Islands</v>
          </cell>
        </row>
        <row r="240">
          <cell r="S240" t="str">
            <v>Uzbekistan</v>
          </cell>
        </row>
        <row r="241">
          <cell r="S241" t="str">
            <v>The Vatican (Holy See)</v>
          </cell>
        </row>
        <row r="242">
          <cell r="S242" t="str">
            <v>Vanuatu</v>
          </cell>
        </row>
        <row r="243">
          <cell r="S243" t="str">
            <v>Venezuela</v>
          </cell>
        </row>
        <row r="244">
          <cell r="S244" t="str">
            <v>Vietnam</v>
          </cell>
        </row>
        <row r="245">
          <cell r="S245" t="str">
            <v>Wallis and Futuna Islands</v>
          </cell>
        </row>
        <row r="246">
          <cell r="S246" t="str">
            <v>Yemen</v>
          </cell>
        </row>
        <row r="247">
          <cell r="S247" t="str">
            <v>Zambia</v>
          </cell>
        </row>
        <row r="248">
          <cell r="S248" t="str">
            <v>Zimbabwe</v>
          </cell>
        </row>
        <row r="249">
          <cell r="S249" t="str">
            <v>Other 3rd Countries/Overseas Territories</v>
          </cell>
        </row>
      </sheetData>
      <sheetData sheetId="3"/>
      <sheetData sheetId="4"/>
      <sheetData sheetId="5"/>
    </sheetDataSet>
  </externalBook>
</externalLink>
</file>

<file path=xl/tables/table1.xml><?xml version="1.0" encoding="utf-8"?>
<table xmlns="http://schemas.openxmlformats.org/spreadsheetml/2006/main" id="5" name="Table5" displayName="Table5" ref="B2:C16" totalsRowShown="0" headerRowDxfId="6" dataDxfId="4" headerRowBorderDxfId="5" tableBorderDxfId="3" totalsRowBorderDxfId="2">
  <autoFilter ref="B2:C16"/>
  <tableColumns count="2">
    <tableColumn id="1" name="Type of costs " dataDxfId="1"/>
    <tableColumn id="2" name="Indirect costs" dataDxfId="0"/>
  </tableColumns>
  <tableStyleInfo name="TableStyleLight8" showFirstColumn="0" showLastColumn="0" showRowStripes="1" showColumnStripes="0"/>
</table>
</file>

<file path=xl/theme/theme1.xml><?xml version="1.0" encoding="utf-8"?>
<a:theme xmlns:a="http://schemas.openxmlformats.org/drawingml/2006/main" name="Eurojust">
  <a:themeElements>
    <a:clrScheme name="Eurojust">
      <a:dk1>
        <a:srgbClr val="000000"/>
      </a:dk1>
      <a:lt1>
        <a:sysClr val="window" lastClr="FFFFFF"/>
      </a:lt1>
      <a:dk2>
        <a:srgbClr val="2B4754"/>
      </a:dk2>
      <a:lt2>
        <a:srgbClr val="EFF2E5"/>
      </a:lt2>
      <a:accent1>
        <a:srgbClr val="2B4754"/>
      </a:accent1>
      <a:accent2>
        <a:srgbClr val="C18172"/>
      </a:accent2>
      <a:accent3>
        <a:srgbClr val="ADA634"/>
      </a:accent3>
      <a:accent4>
        <a:srgbClr val="8E6969"/>
      </a:accent4>
      <a:accent5>
        <a:srgbClr val="466570"/>
      </a:accent5>
      <a:accent6>
        <a:srgbClr val="C1BFBC"/>
      </a:accent6>
      <a:hlink>
        <a:srgbClr val="155773"/>
      </a:hlink>
      <a:folHlink>
        <a:srgbClr val="800080"/>
      </a:folHlink>
    </a:clrScheme>
    <a:fontScheme name="Eurojust">
      <a:majorFont>
        <a:latin typeface="Calibri"/>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urojust.europa.eu/document/data-protection-notice-processing-personal-data-context-eurojust-jits-funding-programm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c.europa.eu/info/funding-tenders/procedures-guidelines-tenders/information-contractors-and-beneficiaries/exchange-rate-inforeuro_en"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5F4F7"/>
    <pageSetUpPr fitToPage="1"/>
  </sheetPr>
  <dimension ref="A2:O59"/>
  <sheetViews>
    <sheetView showGridLines="0" tabSelected="1" zoomScale="40" zoomScaleNormal="40" zoomScaleSheetLayoutView="50" workbookViewId="0">
      <selection activeCell="F10" sqref="F10"/>
    </sheetView>
  </sheetViews>
  <sheetFormatPr defaultColWidth="8.4140625" defaultRowHeight="14" x14ac:dyDescent="0.3"/>
  <cols>
    <col min="1" max="1" width="51.6640625" style="18" customWidth="1"/>
    <col min="2" max="3" width="42.08203125" style="18" customWidth="1"/>
    <col min="4" max="4" width="4.4140625" style="18" customWidth="1"/>
    <col min="5" max="5" width="65.9140625" style="18" customWidth="1"/>
    <col min="6" max="6" width="73.75" style="18" customWidth="1"/>
    <col min="7" max="7" width="3.1640625" style="18" customWidth="1"/>
    <col min="8" max="16384" width="8.4140625" style="18"/>
  </cols>
  <sheetData>
    <row r="2" spans="1:6" ht="14" customHeight="1" x14ac:dyDescent="0.3">
      <c r="A2" s="77" t="s">
        <v>315</v>
      </c>
      <c r="B2" s="77"/>
      <c r="C2" s="77"/>
      <c r="D2" s="77"/>
      <c r="E2" s="77"/>
      <c r="F2" s="77"/>
    </row>
    <row r="3" spans="1:6" ht="14" customHeight="1" x14ac:dyDescent="0.3">
      <c r="A3" s="77"/>
      <c r="B3" s="77"/>
      <c r="C3" s="77"/>
      <c r="D3" s="77"/>
      <c r="E3" s="77"/>
      <c r="F3" s="77"/>
    </row>
    <row r="4" spans="1:6" ht="14" customHeight="1" x14ac:dyDescent="0.3">
      <c r="A4" s="77"/>
      <c r="B4" s="77"/>
      <c r="C4" s="77"/>
      <c r="D4" s="77"/>
      <c r="E4" s="77"/>
      <c r="F4" s="77"/>
    </row>
    <row r="5" spans="1:6" ht="14" customHeight="1" x14ac:dyDescent="0.3">
      <c r="A5" s="78" t="s">
        <v>277</v>
      </c>
      <c r="B5" s="78"/>
      <c r="C5" s="78"/>
      <c r="D5" s="78"/>
      <c r="E5" s="78"/>
      <c r="F5" s="78"/>
    </row>
    <row r="6" spans="1:6" ht="14" customHeight="1" x14ac:dyDescent="0.3">
      <c r="A6" s="78"/>
      <c r="B6" s="78"/>
      <c r="C6" s="78"/>
      <c r="D6" s="78"/>
      <c r="E6" s="78"/>
      <c r="F6" s="78"/>
    </row>
    <row r="7" spans="1:6" ht="14" customHeight="1" x14ac:dyDescent="0.3">
      <c r="A7" s="78"/>
      <c r="B7" s="78"/>
      <c r="C7" s="78"/>
      <c r="D7" s="78"/>
      <c r="E7" s="78"/>
      <c r="F7" s="78"/>
    </row>
    <row r="8" spans="1:6" ht="22.5" x14ac:dyDescent="0.45">
      <c r="A8" s="19"/>
      <c r="B8" s="19"/>
      <c r="C8" s="19"/>
      <c r="D8" s="19"/>
      <c r="E8" s="19"/>
      <c r="F8" s="19"/>
    </row>
    <row r="9" spans="1:6" s="20" customFormat="1" ht="27.5" customHeight="1" x14ac:dyDescent="0.3">
      <c r="A9" s="79" t="s">
        <v>278</v>
      </c>
      <c r="B9" s="79"/>
      <c r="C9" s="79"/>
      <c r="D9" s="79"/>
      <c r="E9" s="79"/>
      <c r="F9" s="79"/>
    </row>
    <row r="10" spans="1:6" ht="27" customHeight="1" x14ac:dyDescent="0.3">
      <c r="F10" s="21" t="s">
        <v>361</v>
      </c>
    </row>
    <row r="11" spans="1:6" ht="66" customHeight="1" x14ac:dyDescent="0.3">
      <c r="A11" s="22" t="s">
        <v>271</v>
      </c>
      <c r="B11" s="185" t="s">
        <v>360</v>
      </c>
      <c r="C11" s="129"/>
      <c r="E11" s="23" t="s">
        <v>279</v>
      </c>
      <c r="F11" s="130"/>
    </row>
    <row r="12" spans="1:6" ht="66" customHeight="1" x14ac:dyDescent="0.3">
      <c r="A12" s="22" t="s">
        <v>275</v>
      </c>
      <c r="B12" s="124"/>
      <c r="C12" s="124"/>
      <c r="E12" s="22" t="s">
        <v>280</v>
      </c>
      <c r="F12" s="130"/>
    </row>
    <row r="13" spans="1:6" ht="66" customHeight="1" x14ac:dyDescent="0.3">
      <c r="A13" s="22" t="s">
        <v>272</v>
      </c>
      <c r="B13" s="125"/>
      <c r="C13" s="126"/>
      <c r="E13" s="22" t="s">
        <v>281</v>
      </c>
      <c r="F13" s="130"/>
    </row>
    <row r="14" spans="1:6" ht="66" customHeight="1" x14ac:dyDescent="0.3">
      <c r="A14" s="22" t="s">
        <v>273</v>
      </c>
      <c r="B14" s="125"/>
      <c r="C14" s="126"/>
      <c r="E14" s="22" t="s">
        <v>282</v>
      </c>
      <c r="F14" s="130"/>
    </row>
    <row r="15" spans="1:6" ht="66" customHeight="1" x14ac:dyDescent="0.3">
      <c r="A15" s="23" t="s">
        <v>276</v>
      </c>
      <c r="B15" s="127"/>
      <c r="C15" s="128"/>
    </row>
    <row r="16" spans="1:6" ht="43.5" customHeight="1" x14ac:dyDescent="0.3"/>
    <row r="17" spans="1:15" s="20" customFormat="1" ht="50.15" customHeight="1" x14ac:dyDescent="0.3">
      <c r="A17" s="24"/>
      <c r="B17" s="25"/>
      <c r="C17" s="26" t="s">
        <v>283</v>
      </c>
      <c r="E17" s="131" t="s">
        <v>317</v>
      </c>
      <c r="F17" s="131"/>
      <c r="O17" s="18"/>
    </row>
    <row r="18" spans="1:15" s="20" customFormat="1" ht="50.15" customHeight="1" x14ac:dyDescent="0.3">
      <c r="A18" s="27" t="s">
        <v>8</v>
      </c>
      <c r="B18" s="28"/>
      <c r="C18" s="29">
        <f>C19+C20</f>
        <v>0</v>
      </c>
      <c r="E18" s="75" t="s">
        <v>316</v>
      </c>
      <c r="F18" s="75"/>
    </row>
    <row r="19" spans="1:15" s="20" customFormat="1" ht="50.15" customHeight="1" x14ac:dyDescent="0.3">
      <c r="A19" s="27" t="s">
        <v>284</v>
      </c>
      <c r="B19" s="28"/>
      <c r="C19" s="29">
        <f>C22+C23+C24+C25+C26+C27+C28</f>
        <v>0</v>
      </c>
    </row>
    <row r="20" spans="1:15" s="20" customFormat="1" ht="50.15" customHeight="1" x14ac:dyDescent="0.3">
      <c r="A20" s="30" t="str">
        <f>CONCATENATE(B13," ","(5 %)")</f>
        <v xml:space="preserve"> (5 %)</v>
      </c>
      <c r="B20" s="31"/>
      <c r="C20" s="29">
        <f>C31+C32+C37+C33+C34+C35+C36</f>
        <v>0</v>
      </c>
    </row>
    <row r="21" spans="1:15" ht="50.25" customHeight="1" x14ac:dyDescent="0.3">
      <c r="A21" s="32" t="s">
        <v>285</v>
      </c>
      <c r="B21" s="33"/>
      <c r="C21" s="34" t="str">
        <f>IF(C18=SUM(C22:C28)+SUM(C31:C37)," ","mistake")</f>
        <v xml:space="preserve"> </v>
      </c>
    </row>
    <row r="22" spans="1:15" ht="50.15" customHeight="1" x14ac:dyDescent="0.3">
      <c r="A22" s="23" t="s">
        <v>359</v>
      </c>
      <c r="B22" s="35" t="s">
        <v>286</v>
      </c>
      <c r="C22" s="36">
        <f>ROUND(SUM(SUMIF('Annex 2_Claim_form'!$E$21:$E$60,{"return flight within EU","return flight to and from non-EU countries","return flight to and from overseas","return trip by car","return trip by train/bus","return trip by boat","accommodation","car rental"},'Annex 2_Claim_form'!$M$21:$M$60))*0.95,2)</f>
        <v>0</v>
      </c>
    </row>
    <row r="23" spans="1:15" ht="50.15" customHeight="1" x14ac:dyDescent="0.3">
      <c r="A23" s="23" t="s">
        <v>359</v>
      </c>
      <c r="B23" s="35" t="s">
        <v>287</v>
      </c>
      <c r="C23" s="36">
        <f>ROUND(SUM(SUMIF('Annex 2_Claim_form'!$E$21:$E$60,{"Translation","Interpretation"},'Annex 2_Claim_form'!$M$21:$M$60))*0.95,2)</f>
        <v>0</v>
      </c>
    </row>
    <row r="24" spans="1:15" ht="50.15" customHeight="1" x14ac:dyDescent="0.3">
      <c r="A24" s="23" t="s">
        <v>359</v>
      </c>
      <c r="B24" s="35" t="s">
        <v>377</v>
      </c>
      <c r="C24" s="36">
        <f>ROUND(SUM(SUMIF('Annex 2_Claim_form'!$E$21:$E$60,{"Transportation costs for transferring items"},'Annex 2_Claim_form'!$M$21:$M$60))*0.95,2)</f>
        <v>0</v>
      </c>
    </row>
    <row r="25" spans="1:15" ht="50.15" customHeight="1" x14ac:dyDescent="0.3">
      <c r="A25" s="23" t="s">
        <v>359</v>
      </c>
      <c r="B25" s="35" t="s">
        <v>378</v>
      </c>
      <c r="C25" s="36">
        <f>ROUND(SUM(SUMIF('Annex 2_Claim_form'!$E$21:$E$60,{"Specialist expertise costs"},'Annex 2_Claim_form'!$M$21:$M$60))*0.95,2)</f>
        <v>0</v>
      </c>
    </row>
    <row r="26" spans="1:15" ht="50.15" customHeight="1" x14ac:dyDescent="0.3">
      <c r="A26" s="23" t="s">
        <v>359</v>
      </c>
      <c r="B26" s="35" t="s">
        <v>379</v>
      </c>
      <c r="C26" s="36">
        <f>ROUND(SUM(SUMIF('Annex 2_Claim_form'!$E$21:$E$60,{"Purchase of low-value equipment"},'Annex 2_Claim_form'!$M$21:$M$60))*0.95,2)</f>
        <v>0</v>
      </c>
    </row>
    <row r="27" spans="1:15" ht="50.15" customHeight="1" x14ac:dyDescent="0.3">
      <c r="A27" s="23" t="s">
        <v>359</v>
      </c>
      <c r="B27" s="35" t="s">
        <v>380</v>
      </c>
      <c r="C27" s="36">
        <f>ROUND(SUM(SUMIF('Annex 2_Claim_form'!$E$21:$E$60,{"Hire IT/electronic equipment/licences/software"},'Annex 2_Claim_form'!$M$21:$M$60))*0.95,2)</f>
        <v>0</v>
      </c>
      <c r="E27" s="71" t="s">
        <v>388</v>
      </c>
    </row>
    <row r="28" spans="1:15" ht="50.15" customHeight="1" x14ac:dyDescent="0.3">
      <c r="A28" s="23" t="s">
        <v>359</v>
      </c>
      <c r="B28" s="35" t="s">
        <v>381</v>
      </c>
      <c r="C28" s="36">
        <f>IF(E28="Yes",ROUND(SUM(C22:C27)*0.07,2),0)</f>
        <v>0</v>
      </c>
      <c r="E28" s="132"/>
    </row>
    <row r="29" spans="1:15" ht="20" x14ac:dyDescent="0.4">
      <c r="B29" s="37"/>
      <c r="C29" s="37"/>
    </row>
    <row r="30" spans="1:15" ht="50.25" customHeight="1" x14ac:dyDescent="0.3">
      <c r="A30" s="38" t="s">
        <v>288</v>
      </c>
      <c r="B30" s="76">
        <f>B13</f>
        <v>0</v>
      </c>
      <c r="C30" s="76"/>
    </row>
    <row r="31" spans="1:15" ht="50.15" customHeight="1" x14ac:dyDescent="0.3">
      <c r="A31" s="23" t="s">
        <v>359</v>
      </c>
      <c r="B31" s="35" t="s">
        <v>286</v>
      </c>
      <c r="C31" s="36">
        <f>ROUND(SUM(SUMIF('Annex 2_Claim_form'!$E$21:$E$60,{"return flight within EU","return flight to and from non-EU countries","return flight to and from overseas","return trip by car","return trip by train/bus","return trip by boat","accommodation","car rental"},'Annex 2_Claim_form'!$M$21:$M$60))*0.05,2)</f>
        <v>0</v>
      </c>
      <c r="D31" s="39"/>
      <c r="E31" s="39"/>
      <c r="F31" s="39"/>
    </row>
    <row r="32" spans="1:15" ht="50.15" customHeight="1" x14ac:dyDescent="0.3">
      <c r="A32" s="23" t="s">
        <v>359</v>
      </c>
      <c r="B32" s="35" t="s">
        <v>287</v>
      </c>
      <c r="C32" s="36">
        <f>ROUND(SUM(SUMIF('Annex 2_Claim_form'!$E$21:$E$60,{"Translation","Interpretation"},'Annex 2_Claim_form'!$M$21:$M$60))*0.05,2)</f>
        <v>0</v>
      </c>
    </row>
    <row r="33" spans="1:7" ht="50.15" customHeight="1" x14ac:dyDescent="0.3">
      <c r="A33" s="23" t="s">
        <v>359</v>
      </c>
      <c r="B33" s="35" t="s">
        <v>377</v>
      </c>
      <c r="C33" s="36">
        <f>ROUND(SUM(SUMIF('Annex 2_Claim_form'!$E$21:$E$60,{"Transportation costs for transferring items"},'Annex 2_Claim_form'!$M$21:$M$60))*0.05,2)</f>
        <v>0</v>
      </c>
    </row>
    <row r="34" spans="1:7" ht="50.15" customHeight="1" x14ac:dyDescent="0.3">
      <c r="A34" s="23" t="s">
        <v>359</v>
      </c>
      <c r="B34" s="35" t="s">
        <v>378</v>
      </c>
      <c r="C34" s="36">
        <f>ROUND(SUM(SUMIF('Annex 2_Claim_form'!$E$21:$E$60,{"Specialist expertise costs"},'Annex 2_Claim_form'!$M$21:$M$60))*0.05,2)</f>
        <v>0</v>
      </c>
    </row>
    <row r="35" spans="1:7" ht="50.15" customHeight="1" x14ac:dyDescent="0.3">
      <c r="A35" s="23" t="s">
        <v>359</v>
      </c>
      <c r="B35" s="35" t="s">
        <v>379</v>
      </c>
      <c r="C35" s="36">
        <f>ROUND(SUM(SUMIF('Annex 2_Claim_form'!$E$21:$E$60,{"Purchase of low-value equipment"},'Annex 2_Claim_form'!$M$21:$M$60))*0.05,2)</f>
        <v>0</v>
      </c>
    </row>
    <row r="36" spans="1:7" ht="50.15" customHeight="1" x14ac:dyDescent="0.3">
      <c r="A36" s="23" t="s">
        <v>359</v>
      </c>
      <c r="B36" s="35" t="s">
        <v>380</v>
      </c>
      <c r="C36" s="36">
        <f>ROUND(SUM(SUMIF('Annex 2_Claim_form'!$E$21:$E$60,{"Hire IT/electronic equipment/licences/software"},'Annex 2_Claim_form'!$M$21:$M$60))*0.05,2)</f>
        <v>0</v>
      </c>
    </row>
    <row r="37" spans="1:7" ht="50.15" customHeight="1" x14ac:dyDescent="0.3">
      <c r="A37" s="23" t="s">
        <v>359</v>
      </c>
      <c r="B37" s="35" t="s">
        <v>381</v>
      </c>
      <c r="C37" s="36">
        <f>IF(E28="yes",ROUND(SUM(C31:C36)*0.07,2),0)</f>
        <v>0</v>
      </c>
    </row>
    <row r="38" spans="1:7" ht="21" customHeight="1" x14ac:dyDescent="0.3"/>
    <row r="39" spans="1:7" ht="35.25" customHeight="1" x14ac:dyDescent="0.45">
      <c r="G39" s="40"/>
    </row>
    <row r="40" spans="1:7" ht="35.25" customHeight="1" thickBot="1" x14ac:dyDescent="0.5">
      <c r="G40" s="40"/>
    </row>
    <row r="41" spans="1:7" ht="47.25" customHeight="1" x14ac:dyDescent="0.4">
      <c r="A41" s="133" t="s">
        <v>289</v>
      </c>
      <c r="B41" s="134"/>
      <c r="C41" s="134"/>
      <c r="D41" s="134"/>
      <c r="E41" s="134"/>
      <c r="F41" s="135"/>
      <c r="G41" s="37"/>
    </row>
    <row r="42" spans="1:7" ht="47.25" customHeight="1" x14ac:dyDescent="0.4">
      <c r="A42" s="136" t="s">
        <v>290</v>
      </c>
      <c r="B42" s="137" t="s">
        <v>291</v>
      </c>
      <c r="C42" s="137"/>
      <c r="D42" s="137"/>
      <c r="E42" s="137"/>
      <c r="F42" s="138"/>
      <c r="G42" s="37"/>
    </row>
    <row r="43" spans="1:7" ht="47.25" customHeight="1" x14ac:dyDescent="0.4">
      <c r="A43" s="139"/>
      <c r="B43" s="137" t="s">
        <v>292</v>
      </c>
      <c r="C43" s="137"/>
      <c r="D43" s="137"/>
      <c r="E43" s="137"/>
      <c r="F43" s="138"/>
      <c r="G43" s="37"/>
    </row>
    <row r="44" spans="1:7" ht="47.25" customHeight="1" x14ac:dyDescent="0.4">
      <c r="A44" s="140"/>
      <c r="B44" s="137" t="s">
        <v>293</v>
      </c>
      <c r="C44" s="137"/>
      <c r="D44" s="137"/>
      <c r="E44" s="137"/>
      <c r="F44" s="138"/>
      <c r="G44" s="37"/>
    </row>
    <row r="45" spans="1:7" ht="47.25" customHeight="1" x14ac:dyDescent="0.4">
      <c r="A45" s="140"/>
      <c r="B45" s="137" t="s">
        <v>294</v>
      </c>
      <c r="C45" s="137"/>
      <c r="D45" s="137"/>
      <c r="E45" s="137"/>
      <c r="F45" s="138"/>
      <c r="G45" s="37"/>
    </row>
    <row r="46" spans="1:7" ht="47.25" customHeight="1" x14ac:dyDescent="0.4">
      <c r="A46" s="141"/>
      <c r="B46" s="142"/>
      <c r="C46" s="142"/>
      <c r="D46" s="142"/>
      <c r="E46" s="142"/>
      <c r="F46" s="143"/>
    </row>
    <row r="47" spans="1:7" ht="21.75" customHeight="1" x14ac:dyDescent="0.3">
      <c r="A47" s="141"/>
      <c r="B47" s="144"/>
      <c r="C47" s="144"/>
      <c r="D47" s="144"/>
      <c r="E47" s="144"/>
      <c r="F47" s="145"/>
    </row>
    <row r="48" spans="1:7" ht="15" customHeight="1" x14ac:dyDescent="0.3">
      <c r="A48" s="141"/>
      <c r="B48" s="144"/>
      <c r="C48" s="144"/>
      <c r="D48" s="144"/>
      <c r="E48" s="144"/>
      <c r="F48" s="145"/>
    </row>
    <row r="49" spans="1:6" ht="15" customHeight="1" x14ac:dyDescent="0.3">
      <c r="A49" s="141"/>
      <c r="B49" s="144"/>
      <c r="C49" s="144"/>
      <c r="D49" s="144"/>
      <c r="E49" s="144"/>
      <c r="F49" s="145"/>
    </row>
    <row r="50" spans="1:6" ht="15" customHeight="1" x14ac:dyDescent="0.3">
      <c r="A50" s="141"/>
      <c r="B50" s="146"/>
      <c r="C50" s="146"/>
      <c r="D50" s="146"/>
      <c r="E50" s="146"/>
      <c r="F50" s="147"/>
    </row>
    <row r="51" spans="1:6" ht="20" x14ac:dyDescent="0.4">
      <c r="A51" s="141"/>
      <c r="B51" s="148" t="s">
        <v>295</v>
      </c>
      <c r="C51" s="149"/>
      <c r="D51" s="146"/>
      <c r="E51" s="146"/>
      <c r="F51" s="150" t="s">
        <v>296</v>
      </c>
    </row>
    <row r="52" spans="1:6" ht="15" customHeight="1" x14ac:dyDescent="0.3">
      <c r="A52" s="141"/>
      <c r="B52" s="151" t="s">
        <v>267</v>
      </c>
      <c r="C52" s="151"/>
      <c r="D52" s="144"/>
      <c r="E52" s="144"/>
      <c r="F52" s="152" t="s">
        <v>297</v>
      </c>
    </row>
    <row r="53" spans="1:6" x14ac:dyDescent="0.3">
      <c r="A53" s="141"/>
      <c r="B53" s="144"/>
      <c r="C53" s="144"/>
      <c r="D53" s="144"/>
      <c r="E53" s="144"/>
      <c r="F53" s="145"/>
    </row>
    <row r="54" spans="1:6" x14ac:dyDescent="0.3">
      <c r="A54" s="141"/>
      <c r="B54" s="144"/>
      <c r="C54" s="144"/>
      <c r="D54" s="144"/>
      <c r="E54" s="144"/>
      <c r="F54" s="145"/>
    </row>
    <row r="55" spans="1:6" ht="14.5" thickBot="1" x14ac:dyDescent="0.35">
      <c r="A55" s="153"/>
      <c r="B55" s="154"/>
      <c r="C55" s="154"/>
      <c r="D55" s="154"/>
      <c r="E55" s="154"/>
      <c r="F55" s="155"/>
    </row>
    <row r="58" spans="1:6" ht="70" customHeight="1" x14ac:dyDescent="0.3">
      <c r="A58" s="186" t="s">
        <v>390</v>
      </c>
      <c r="B58" s="187"/>
      <c r="C58" s="187"/>
      <c r="D58" s="187"/>
      <c r="E58" s="187"/>
      <c r="F58" s="188"/>
    </row>
    <row r="59" spans="1:6" ht="24" customHeight="1" x14ac:dyDescent="0.3">
      <c r="A59" s="189" t="s">
        <v>389</v>
      </c>
      <c r="B59" s="190"/>
      <c r="C59" s="190"/>
      <c r="D59" s="190"/>
      <c r="E59" s="190"/>
      <c r="F59" s="191"/>
    </row>
  </sheetData>
  <sheetProtection algorithmName="SHA-512" hashValue="x5pbywoQ6DyTQEe+oEouKBIQf/7Wlkn1xdINZF8zUkHXbx3V5PXwi7UerViCtAVTsNANAoK+IGVTZ3jQIppRgg==" saltValue="Ab8s2uLetLY6Utx/QYVEnw==" spinCount="100000" sheet="1" objects="1" scenarios="1"/>
  <protectedRanges>
    <protectedRange sqref="E28" name="Range1"/>
  </protectedRanges>
  <mergeCells count="17">
    <mergeCell ref="A59:F59"/>
    <mergeCell ref="E17:F17"/>
    <mergeCell ref="A2:F4"/>
    <mergeCell ref="A5:F7"/>
    <mergeCell ref="A9:F9"/>
    <mergeCell ref="B13:C13"/>
    <mergeCell ref="B14:C14"/>
    <mergeCell ref="B45:F45"/>
    <mergeCell ref="B46:F46"/>
    <mergeCell ref="B52:C52"/>
    <mergeCell ref="A58:F58"/>
    <mergeCell ref="E18:F18"/>
    <mergeCell ref="B30:C30"/>
    <mergeCell ref="B41:F41"/>
    <mergeCell ref="B42:F42"/>
    <mergeCell ref="B43:F43"/>
    <mergeCell ref="B44:F44"/>
  </mergeCells>
  <conditionalFormatting sqref="C21">
    <cfRule type="containsText" dxfId="7" priority="1" operator="containsText" text="mistake">
      <formula>NOT(ISERROR(SEARCH("mistake",C21)))</formula>
    </cfRule>
  </conditionalFormatting>
  <dataValidations count="1">
    <dataValidation type="textLength" operator="lessThan" allowBlank="1" showErrorMessage="1" errorTitle="Exceeds maximum allowed text!" error="Maximum allowed text is 15 symbols, including spaces." sqref="F14">
      <formula1>16</formula1>
    </dataValidation>
  </dataValidations>
  <hyperlinks>
    <hyperlink ref="A59:F59" r:id="rId1" display="please consult Date Protection Notice (for further details contact: JIT@eurojust.europa.eu)."/>
  </hyperlinks>
  <pageMargins left="0.70866141732283472" right="0.70866141732283472" top="0.74803149606299213" bottom="0.74803149606299213" header="0.31496062992125984" footer="0.31496062992125984"/>
  <pageSetup paperSize="9" scale="28" orientation="portrait" horizontalDpi="4294967293" r:id="rId2"/>
  <headerFooter>
    <oddFooter>&amp;LEUROJUST's FINANCIAL ASSISTANCE TO JITs FOR URGENT AND/OR UNFORESEEN ACTIONS&amp;RSummary Table</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'List_ to hide'!$C$3:$C$4</xm:f>
          </x14:formula1>
          <xm:sqref>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5F4F7"/>
    <pageSetUpPr fitToPage="1"/>
  </sheetPr>
  <dimension ref="B1:S55"/>
  <sheetViews>
    <sheetView showGridLines="0" zoomScale="40" zoomScaleNormal="40" workbookViewId="0">
      <selection activeCell="Q21" sqref="Q21:S21"/>
    </sheetView>
  </sheetViews>
  <sheetFormatPr defaultRowHeight="14" x14ac:dyDescent="0.3"/>
  <cols>
    <col min="9" max="9" width="10.33203125" customWidth="1"/>
    <col min="10" max="10" width="12.25" customWidth="1"/>
    <col min="16" max="16" width="12.83203125" bestFit="1" customWidth="1"/>
    <col min="18" max="18" width="12.83203125" bestFit="1" customWidth="1"/>
  </cols>
  <sheetData>
    <row r="1" spans="2:19" s="43" customFormat="1" ht="17.5" x14ac:dyDescent="0.35">
      <c r="B1" s="41"/>
      <c r="C1" s="41"/>
      <c r="D1" s="41"/>
      <c r="E1" s="41"/>
      <c r="F1" s="41"/>
      <c r="G1" s="41"/>
      <c r="H1" s="41"/>
      <c r="I1" s="41"/>
      <c r="J1" s="41"/>
      <c r="K1" s="41"/>
      <c r="L1" s="42"/>
      <c r="M1" s="41"/>
    </row>
    <row r="2" spans="2:19" s="43" customFormat="1" ht="14" customHeight="1" x14ac:dyDescent="0.3">
      <c r="B2" s="41"/>
      <c r="E2" s="77" t="s">
        <v>315</v>
      </c>
      <c r="F2" s="77"/>
      <c r="G2" s="77"/>
      <c r="H2" s="77"/>
      <c r="I2" s="77"/>
      <c r="J2" s="77"/>
      <c r="K2" s="77"/>
      <c r="L2" s="77"/>
      <c r="M2" s="77"/>
      <c r="N2" s="77"/>
      <c r="O2" s="77"/>
      <c r="P2" s="77"/>
    </row>
    <row r="3" spans="2:19" s="43" customFormat="1" ht="14" customHeight="1" x14ac:dyDescent="0.3">
      <c r="B3" s="41"/>
      <c r="E3" s="77"/>
      <c r="F3" s="77"/>
      <c r="G3" s="77"/>
      <c r="H3" s="77"/>
      <c r="I3" s="77"/>
      <c r="J3" s="77"/>
      <c r="K3" s="77"/>
      <c r="L3" s="77"/>
      <c r="M3" s="77"/>
      <c r="N3" s="77"/>
      <c r="O3" s="77"/>
      <c r="P3" s="77"/>
    </row>
    <row r="4" spans="2:19" s="43" customFormat="1" ht="14" customHeight="1" x14ac:dyDescent="0.3">
      <c r="B4" s="41"/>
      <c r="E4" s="77"/>
      <c r="F4" s="77"/>
      <c r="G4" s="77"/>
      <c r="H4" s="77"/>
      <c r="I4" s="77"/>
      <c r="J4" s="77"/>
      <c r="K4" s="77"/>
      <c r="L4" s="77"/>
      <c r="M4" s="77"/>
      <c r="N4" s="77"/>
      <c r="O4" s="77"/>
      <c r="P4" s="77"/>
    </row>
    <row r="5" spans="2:19" s="43" customFormat="1" ht="14" customHeight="1" x14ac:dyDescent="0.3">
      <c r="B5" s="41"/>
      <c r="C5" s="44"/>
      <c r="D5" s="44"/>
      <c r="E5" s="77"/>
      <c r="F5" s="77"/>
      <c r="G5" s="77"/>
      <c r="H5" s="77"/>
      <c r="I5" s="77"/>
      <c r="J5" s="77"/>
      <c r="K5" s="77"/>
      <c r="L5" s="77"/>
      <c r="M5" s="77"/>
      <c r="N5" s="77"/>
      <c r="O5" s="77"/>
      <c r="P5" s="77"/>
    </row>
    <row r="6" spans="2:19" s="43" customFormat="1" ht="14" customHeight="1" x14ac:dyDescent="0.3">
      <c r="B6" s="41"/>
      <c r="E6" s="78" t="s">
        <v>298</v>
      </c>
      <c r="F6" s="78"/>
      <c r="G6" s="78"/>
      <c r="H6" s="78"/>
      <c r="I6" s="78"/>
      <c r="J6" s="78"/>
      <c r="K6" s="78"/>
      <c r="L6" s="78"/>
      <c r="M6" s="78"/>
      <c r="N6" s="78"/>
      <c r="O6" s="78"/>
      <c r="P6" s="78"/>
    </row>
    <row r="7" spans="2:19" s="43" customFormat="1" ht="14" customHeight="1" x14ac:dyDescent="0.3">
      <c r="B7" s="41"/>
      <c r="C7" s="45"/>
      <c r="D7" s="45"/>
      <c r="E7" s="78"/>
      <c r="F7" s="78"/>
      <c r="G7" s="78"/>
      <c r="H7" s="78"/>
      <c r="I7" s="78"/>
      <c r="J7" s="78"/>
      <c r="K7" s="78"/>
      <c r="L7" s="78"/>
      <c r="M7" s="78"/>
      <c r="N7" s="78"/>
      <c r="O7" s="78"/>
      <c r="P7" s="78"/>
    </row>
    <row r="8" spans="2:19" s="43" customFormat="1" ht="14" customHeight="1" x14ac:dyDescent="0.3">
      <c r="B8" s="41"/>
      <c r="C8" s="45"/>
      <c r="D8" s="45"/>
      <c r="E8" s="78"/>
      <c r="F8" s="78"/>
      <c r="G8" s="78"/>
      <c r="H8" s="78"/>
      <c r="I8" s="78"/>
      <c r="J8" s="78"/>
      <c r="K8" s="78"/>
      <c r="L8" s="78"/>
      <c r="M8" s="78"/>
      <c r="N8" s="78"/>
      <c r="O8" s="78"/>
      <c r="P8" s="78"/>
    </row>
    <row r="9" spans="2:19" s="43" customFormat="1" ht="14" customHeight="1" x14ac:dyDescent="0.3">
      <c r="B9" s="81" t="s">
        <v>271</v>
      </c>
      <c r="C9" s="81"/>
      <c r="D9" s="81"/>
      <c r="E9" s="81"/>
      <c r="F9" s="81"/>
      <c r="G9" s="81"/>
      <c r="H9" s="180" t="str">
        <f>Summary_Table!B11</f>
        <v>JIT/EJ/2024/</v>
      </c>
      <c r="I9" s="181"/>
      <c r="J9" s="182">
        <f>Summary_Table!C11</f>
        <v>0</v>
      </c>
      <c r="K9" s="81" t="s">
        <v>299</v>
      </c>
      <c r="L9" s="81"/>
      <c r="M9" s="81"/>
      <c r="N9" s="81"/>
      <c r="O9" s="81"/>
      <c r="P9" s="184">
        <f>Summary_Table!B12</f>
        <v>0</v>
      </c>
      <c r="Q9" s="184"/>
      <c r="R9" s="184">
        <f>Summary_Table!C12</f>
        <v>0</v>
      </c>
      <c r="S9" s="184"/>
    </row>
    <row r="10" spans="2:19" s="43" customFormat="1" ht="14" customHeight="1" x14ac:dyDescent="0.3">
      <c r="B10" s="81"/>
      <c r="C10" s="81"/>
      <c r="D10" s="81"/>
      <c r="E10" s="81"/>
      <c r="F10" s="81"/>
      <c r="G10" s="81"/>
      <c r="H10" s="180"/>
      <c r="I10" s="181"/>
      <c r="J10" s="183"/>
      <c r="K10" s="81"/>
      <c r="L10" s="81"/>
      <c r="M10" s="81"/>
      <c r="N10" s="81"/>
      <c r="O10" s="81"/>
      <c r="P10" s="184"/>
      <c r="Q10" s="184"/>
      <c r="R10" s="184"/>
      <c r="S10" s="184"/>
    </row>
    <row r="11" spans="2:19" s="43" customFormat="1" ht="14" customHeight="1" x14ac:dyDescent="0.3">
      <c r="B11" s="81"/>
      <c r="C11" s="81"/>
      <c r="D11" s="81"/>
      <c r="E11" s="81"/>
      <c r="F11" s="81"/>
      <c r="G11" s="81"/>
      <c r="H11" s="180"/>
      <c r="I11" s="181"/>
      <c r="J11" s="183"/>
      <c r="K11" s="81"/>
      <c r="L11" s="81"/>
      <c r="M11" s="81"/>
      <c r="N11" s="81"/>
      <c r="O11" s="81"/>
      <c r="P11" s="184"/>
      <c r="Q11" s="184"/>
      <c r="R11" s="184"/>
      <c r="S11" s="184"/>
    </row>
    <row r="12" spans="2:19" s="43" customFormat="1" ht="14" customHeight="1" x14ac:dyDescent="0.3">
      <c r="B12" s="81"/>
      <c r="C12" s="81"/>
      <c r="D12" s="81"/>
      <c r="E12" s="81"/>
      <c r="F12" s="81"/>
      <c r="G12" s="81"/>
      <c r="H12" s="180"/>
      <c r="I12" s="181"/>
      <c r="J12" s="183"/>
      <c r="K12" s="81"/>
      <c r="L12" s="81"/>
      <c r="M12" s="81"/>
      <c r="N12" s="81"/>
      <c r="O12" s="81"/>
      <c r="P12" s="184"/>
      <c r="Q12" s="184"/>
      <c r="R12" s="184"/>
      <c r="S12" s="184"/>
    </row>
    <row r="13" spans="2:19" s="43" customFormat="1" ht="14" customHeight="1" x14ac:dyDescent="0.3"/>
    <row r="14" spans="2:19" s="43" customFormat="1" ht="18" customHeight="1" x14ac:dyDescent="0.3">
      <c r="B14" s="156" t="s">
        <v>300</v>
      </c>
      <c r="C14" s="156"/>
      <c r="D14" s="156"/>
      <c r="E14" s="156"/>
      <c r="F14" s="156"/>
      <c r="G14" s="156"/>
      <c r="H14" s="156"/>
      <c r="I14" s="156"/>
      <c r="J14" s="156"/>
      <c r="K14" s="156"/>
      <c r="L14" s="156"/>
      <c r="M14" s="156"/>
      <c r="N14" s="156"/>
      <c r="O14" s="156"/>
      <c r="P14" s="156"/>
      <c r="Q14" s="156"/>
      <c r="R14" s="156"/>
      <c r="S14" s="156"/>
    </row>
    <row r="15" spans="2:19" s="43" customFormat="1" ht="18" customHeight="1" x14ac:dyDescent="0.3">
      <c r="B15" s="156"/>
      <c r="C15" s="156"/>
      <c r="D15" s="156"/>
      <c r="E15" s="156"/>
      <c r="F15" s="156"/>
      <c r="G15" s="156"/>
      <c r="H15" s="156"/>
      <c r="I15" s="156"/>
      <c r="J15" s="156"/>
      <c r="K15" s="156"/>
      <c r="L15" s="156"/>
      <c r="M15" s="156"/>
      <c r="N15" s="156"/>
      <c r="O15" s="156"/>
      <c r="P15" s="156"/>
      <c r="Q15" s="156"/>
      <c r="R15" s="156"/>
      <c r="S15" s="156"/>
    </row>
    <row r="16" spans="2:19" s="43" customFormat="1" ht="18" customHeight="1" x14ac:dyDescent="0.3">
      <c r="B16" s="156"/>
      <c r="C16" s="156"/>
      <c r="D16" s="156"/>
      <c r="E16" s="156"/>
      <c r="F16" s="156"/>
      <c r="G16" s="156"/>
      <c r="H16" s="156"/>
      <c r="I16" s="156"/>
      <c r="J16" s="156"/>
      <c r="K16" s="156"/>
      <c r="L16" s="156"/>
      <c r="M16" s="156"/>
      <c r="N16" s="156"/>
      <c r="O16" s="156"/>
      <c r="P16" s="156"/>
      <c r="Q16" s="156"/>
      <c r="R16" s="156"/>
      <c r="S16" s="156"/>
    </row>
    <row r="17" spans="2:19" s="43" customFormat="1" ht="18" customHeight="1" x14ac:dyDescent="0.3"/>
    <row r="18" spans="2:19" s="43" customFormat="1" ht="18" customHeight="1" x14ac:dyDescent="0.3">
      <c r="B18" s="156" t="s">
        <v>316</v>
      </c>
      <c r="C18" s="156"/>
      <c r="D18" s="156"/>
      <c r="E18" s="156"/>
      <c r="F18" s="156"/>
      <c r="G18" s="156"/>
      <c r="H18" s="156"/>
      <c r="I18" s="156"/>
      <c r="J18" s="156"/>
      <c r="K18" s="156"/>
      <c r="L18" s="156"/>
      <c r="M18" s="156"/>
      <c r="N18" s="156"/>
      <c r="O18" s="156"/>
      <c r="P18" s="156"/>
      <c r="Q18" s="156"/>
      <c r="R18" s="156"/>
      <c r="S18" s="156"/>
    </row>
    <row r="19" spans="2:19" s="43" customFormat="1" ht="18" customHeight="1" x14ac:dyDescent="0.3">
      <c r="B19" s="156"/>
      <c r="C19" s="156"/>
      <c r="D19" s="156"/>
      <c r="E19" s="156"/>
      <c r="F19" s="156"/>
      <c r="G19" s="156"/>
      <c r="H19" s="156"/>
      <c r="I19" s="156"/>
      <c r="J19" s="156"/>
      <c r="K19" s="156"/>
      <c r="L19" s="156"/>
      <c r="M19" s="156"/>
      <c r="N19" s="156"/>
      <c r="O19" s="156"/>
      <c r="P19" s="156"/>
      <c r="Q19" s="156"/>
      <c r="R19" s="156"/>
      <c r="S19" s="156"/>
    </row>
    <row r="20" spans="2:19" s="43" customFormat="1" ht="18" customHeight="1" x14ac:dyDescent="0.3"/>
    <row r="21" spans="2:19" s="43" customFormat="1" x14ac:dyDescent="0.3">
      <c r="Q21" s="80" t="str">
        <f>Summary_Table!F10</f>
        <v>Version U1/2024</v>
      </c>
      <c r="R21" s="80"/>
      <c r="S21" s="80"/>
    </row>
    <row r="55" spans="2:2" x14ac:dyDescent="0.3">
      <c r="B55" s="54"/>
    </row>
  </sheetData>
  <sheetProtection algorithmName="SHA-512" hashValue="8RUTR3mPjJ9wMF54VtEtNvOhJ9/dWIOAVRFO7NZ/HxniwB8PZZ8XFz8B5DiLg/3AXioLlLLW5CAWP8SITlG4Jg==" saltValue="O9OFMuMzNL1GSUDYYRgKNA==" spinCount="100000" sheet="1" objects="1" scenarios="1"/>
  <mergeCells count="11">
    <mergeCell ref="R9:S12"/>
    <mergeCell ref="B14:S16"/>
    <mergeCell ref="B18:S19"/>
    <mergeCell ref="Q21:S21"/>
    <mergeCell ref="E2:P5"/>
    <mergeCell ref="E6:P8"/>
    <mergeCell ref="B9:G12"/>
    <mergeCell ref="H9:I12"/>
    <mergeCell ref="J9:J12"/>
    <mergeCell ref="K9:O12"/>
    <mergeCell ref="P9:Q12"/>
  </mergeCells>
  <pageMargins left="0.70866141732283472" right="0.70866141732283472" top="0.74803149606299213" bottom="0.74803149606299213" header="0.31496062992125984" footer="0.31496062992125984"/>
  <pageSetup paperSize="9" scale="43" orientation="portrait" horizontalDpi="4294967293" r:id="rId1"/>
  <headerFooter>
    <oddFooter>&amp;LEUROJUST's FINANCIAL ASSISTANCE TO JITs FOR URGENT AND/OR UNFORESEEN ACTIONS&amp;RAnnex 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E5F4F7"/>
    <pageSetUpPr fitToPage="1"/>
  </sheetPr>
  <dimension ref="B3:P60"/>
  <sheetViews>
    <sheetView showGridLines="0" zoomScale="40" zoomScaleNormal="40" zoomScaleSheetLayoutView="40" zoomScalePageLayoutView="70" workbookViewId="0">
      <selection activeCell="M8" sqref="M8"/>
    </sheetView>
  </sheetViews>
  <sheetFormatPr defaultColWidth="8.6640625" defaultRowHeight="14" x14ac:dyDescent="0.3"/>
  <cols>
    <col min="1" max="1" width="3.08203125" style="1" customWidth="1"/>
    <col min="2" max="2" width="5.75" style="1" customWidth="1"/>
    <col min="3" max="4" width="23.4140625" style="1" customWidth="1"/>
    <col min="5" max="5" width="33.4140625" style="1" customWidth="1"/>
    <col min="6" max="6" width="41.33203125" style="1" customWidth="1"/>
    <col min="7" max="8" width="29.75" style="1" customWidth="1"/>
    <col min="9" max="9" width="31.33203125" style="1" customWidth="1"/>
    <col min="10" max="10" width="22.6640625" style="1" customWidth="1"/>
    <col min="11" max="11" width="13.5" style="1" customWidth="1"/>
    <col min="12" max="12" width="13.9140625" style="1" customWidth="1"/>
    <col min="13" max="13" width="17.4140625" style="1" customWidth="1"/>
    <col min="14" max="16384" width="8.6640625" style="1"/>
  </cols>
  <sheetData>
    <row r="3" spans="2:13" ht="14" customHeight="1" x14ac:dyDescent="0.3">
      <c r="C3" s="77" t="s">
        <v>315</v>
      </c>
      <c r="D3" s="77"/>
      <c r="E3" s="77"/>
      <c r="F3" s="77"/>
      <c r="G3" s="77"/>
      <c r="H3" s="77"/>
      <c r="I3" s="77"/>
      <c r="J3" s="77"/>
      <c r="K3" s="77"/>
    </row>
    <row r="4" spans="2:13" ht="14" customHeight="1" x14ac:dyDescent="0.3">
      <c r="C4" s="77"/>
      <c r="D4" s="77"/>
      <c r="E4" s="77"/>
      <c r="F4" s="77"/>
      <c r="G4" s="77"/>
      <c r="H4" s="77"/>
      <c r="I4" s="77"/>
      <c r="J4" s="77"/>
      <c r="K4" s="77"/>
    </row>
    <row r="5" spans="2:13" ht="14" customHeight="1" x14ac:dyDescent="0.3">
      <c r="C5" s="77"/>
      <c r="D5" s="77"/>
      <c r="E5" s="77"/>
      <c r="F5" s="77"/>
      <c r="G5" s="77"/>
      <c r="H5" s="77"/>
      <c r="I5" s="77"/>
      <c r="J5" s="77"/>
      <c r="K5" s="77"/>
    </row>
    <row r="6" spans="2:13" ht="22.5" customHeight="1" x14ac:dyDescent="0.3">
      <c r="C6" s="78" t="s">
        <v>358</v>
      </c>
      <c r="D6" s="78"/>
      <c r="E6" s="78"/>
      <c r="F6" s="78"/>
      <c r="G6" s="78"/>
      <c r="H6" s="78"/>
      <c r="I6" s="78"/>
      <c r="J6" s="78"/>
      <c r="K6" s="78"/>
    </row>
    <row r="7" spans="2:13" ht="22.5" x14ac:dyDescent="0.45">
      <c r="C7" s="49"/>
      <c r="D7" s="46"/>
      <c r="E7" s="46"/>
      <c r="F7" s="46"/>
      <c r="G7" s="49"/>
    </row>
    <row r="8" spans="2:13" ht="14.5" thickBot="1" x14ac:dyDescent="0.35">
      <c r="D8" s="2"/>
      <c r="E8" s="2"/>
      <c r="F8" s="2"/>
      <c r="M8" s="9" t="str">
        <f>Summary_Table!F10</f>
        <v>Version U1/2024</v>
      </c>
    </row>
    <row r="9" spans="2:13" ht="46.5" customHeight="1" x14ac:dyDescent="0.3">
      <c r="B9" s="83" t="s">
        <v>271</v>
      </c>
      <c r="C9" s="84"/>
      <c r="D9" s="84"/>
      <c r="E9" s="84"/>
      <c r="F9" s="170" t="str">
        <f>Summary_Table!B11</f>
        <v>JIT/EJ/2024/</v>
      </c>
      <c r="G9" s="171">
        <f>Summary_Table!C11</f>
        <v>0</v>
      </c>
    </row>
    <row r="10" spans="2:13" ht="46.5" customHeight="1" x14ac:dyDescent="0.3">
      <c r="B10" s="85" t="s">
        <v>275</v>
      </c>
      <c r="C10" s="86"/>
      <c r="D10" s="86"/>
      <c r="E10" s="86"/>
      <c r="F10" s="172">
        <f>Summary_Table!B12</f>
        <v>0</v>
      </c>
      <c r="G10" s="173">
        <f>Summary_Table!C12</f>
        <v>0</v>
      </c>
    </row>
    <row r="11" spans="2:13" ht="46.5" customHeight="1" x14ac:dyDescent="0.3">
      <c r="B11" s="85" t="s">
        <v>272</v>
      </c>
      <c r="C11" s="86"/>
      <c r="D11" s="86"/>
      <c r="E11" s="86"/>
      <c r="F11" s="174">
        <f>Summary_Table!B13</f>
        <v>0</v>
      </c>
      <c r="G11" s="175"/>
    </row>
    <row r="12" spans="2:13" ht="46.5" customHeight="1" x14ac:dyDescent="0.3">
      <c r="B12" s="85" t="s">
        <v>382</v>
      </c>
      <c r="C12" s="86"/>
      <c r="D12" s="86"/>
      <c r="E12" s="86"/>
      <c r="F12" s="176">
        <f>SUM(M19:M58)</f>
        <v>0</v>
      </c>
      <c r="G12" s="177"/>
    </row>
    <row r="13" spans="2:13" ht="46.5" customHeight="1" x14ac:dyDescent="0.3">
      <c r="B13" s="85" t="s">
        <v>383</v>
      </c>
      <c r="C13" s="86"/>
      <c r="D13" s="86"/>
      <c r="E13" s="86"/>
      <c r="F13" s="176">
        <f>IF(Summary_Table!E28="yes",ROUND(F12*0.07,2),0)</f>
        <v>0</v>
      </c>
      <c r="G13" s="177"/>
    </row>
    <row r="14" spans="2:13" ht="46.5" customHeight="1" thickBot="1" x14ac:dyDescent="0.35">
      <c r="B14" s="96" t="s">
        <v>384</v>
      </c>
      <c r="C14" s="97"/>
      <c r="D14" s="97"/>
      <c r="E14" s="97"/>
      <c r="F14" s="178">
        <f>F12+F13</f>
        <v>0</v>
      </c>
      <c r="G14" s="179"/>
    </row>
    <row r="16" spans="2:13" ht="39" customHeight="1" x14ac:dyDescent="0.3">
      <c r="B16" s="89" t="s">
        <v>301</v>
      </c>
      <c r="C16" s="90"/>
      <c r="D16" s="90"/>
      <c r="E16" s="90"/>
      <c r="F16" s="90"/>
      <c r="G16" s="91"/>
      <c r="I16" s="169" t="s">
        <v>317</v>
      </c>
      <c r="J16" s="169"/>
      <c r="K16" s="169"/>
      <c r="L16" s="169"/>
      <c r="M16" s="169"/>
    </row>
    <row r="17" spans="2:13" ht="44.5" customHeight="1" x14ac:dyDescent="0.3">
      <c r="B17" s="92" t="s">
        <v>302</v>
      </c>
      <c r="C17" s="92"/>
      <c r="D17" s="92"/>
      <c r="E17" s="92"/>
      <c r="F17" s="92"/>
      <c r="G17" s="92"/>
      <c r="I17" s="82" t="s">
        <v>316</v>
      </c>
      <c r="J17" s="82"/>
      <c r="K17" s="82"/>
      <c r="L17" s="82"/>
      <c r="M17" s="82"/>
    </row>
    <row r="18" spans="2:13" ht="92.5" customHeight="1" x14ac:dyDescent="0.3">
      <c r="B18" s="93" t="s">
        <v>303</v>
      </c>
      <c r="C18" s="94"/>
      <c r="D18" s="94"/>
      <c r="E18" s="94"/>
      <c r="F18" s="94"/>
      <c r="G18" s="95"/>
    </row>
    <row r="19" spans="2:13" ht="14.5" thickBot="1" x14ac:dyDescent="0.35">
      <c r="C19" s="3"/>
    </row>
    <row r="20" spans="2:13" ht="92" customHeight="1" x14ac:dyDescent="0.3">
      <c r="B20" s="47" t="s">
        <v>305</v>
      </c>
      <c r="C20" s="51" t="s">
        <v>306</v>
      </c>
      <c r="D20" s="51" t="s">
        <v>307</v>
      </c>
      <c r="E20" s="50" t="s">
        <v>304</v>
      </c>
      <c r="F20" s="53" t="s">
        <v>312</v>
      </c>
      <c r="G20" s="52" t="s">
        <v>313</v>
      </c>
      <c r="H20" s="52" t="s">
        <v>314</v>
      </c>
      <c r="I20" s="50" t="s">
        <v>308</v>
      </c>
      <c r="J20" s="50" t="s">
        <v>311</v>
      </c>
      <c r="K20" s="50" t="s">
        <v>309</v>
      </c>
      <c r="L20" s="48" t="s">
        <v>310</v>
      </c>
      <c r="M20" s="4" t="s">
        <v>259</v>
      </c>
    </row>
    <row r="21" spans="2:13" ht="17.5" x14ac:dyDescent="0.35">
      <c r="B21" s="157" t="s">
        <v>318</v>
      </c>
      <c r="C21" s="158"/>
      <c r="D21" s="158"/>
      <c r="E21" s="159"/>
      <c r="F21" s="159"/>
      <c r="G21" s="159"/>
      <c r="H21" s="159"/>
      <c r="I21" s="159"/>
      <c r="J21" s="160"/>
      <c r="K21" s="161" t="s">
        <v>274</v>
      </c>
      <c r="L21" s="162">
        <v>1</v>
      </c>
      <c r="M21" s="55">
        <f>ROUND(J21*I21*L21,2)</f>
        <v>0</v>
      </c>
    </row>
    <row r="22" spans="2:13" ht="17.5" x14ac:dyDescent="0.35">
      <c r="B22" s="157" t="s">
        <v>319</v>
      </c>
      <c r="C22" s="158"/>
      <c r="D22" s="158"/>
      <c r="E22" s="159"/>
      <c r="F22" s="159"/>
      <c r="G22" s="159"/>
      <c r="H22" s="159"/>
      <c r="I22" s="159"/>
      <c r="J22" s="160"/>
      <c r="K22" s="161" t="s">
        <v>274</v>
      </c>
      <c r="L22" s="162">
        <v>1</v>
      </c>
      <c r="M22" s="55">
        <f t="shared" ref="M22:M60" si="0">ROUND(J22*I22*L22,2)</f>
        <v>0</v>
      </c>
    </row>
    <row r="23" spans="2:13" ht="17.5" x14ac:dyDescent="0.35">
      <c r="B23" s="157" t="s">
        <v>320</v>
      </c>
      <c r="C23" s="158"/>
      <c r="D23" s="158"/>
      <c r="E23" s="159"/>
      <c r="F23" s="159"/>
      <c r="G23" s="159"/>
      <c r="H23" s="159"/>
      <c r="I23" s="159"/>
      <c r="J23" s="160"/>
      <c r="K23" s="161" t="s">
        <v>274</v>
      </c>
      <c r="L23" s="162">
        <v>1</v>
      </c>
      <c r="M23" s="55">
        <f t="shared" si="0"/>
        <v>0</v>
      </c>
    </row>
    <row r="24" spans="2:13" ht="17.5" x14ac:dyDescent="0.35">
      <c r="B24" s="157" t="s">
        <v>321</v>
      </c>
      <c r="C24" s="158"/>
      <c r="D24" s="158"/>
      <c r="E24" s="159"/>
      <c r="F24" s="159"/>
      <c r="G24" s="159"/>
      <c r="H24" s="159"/>
      <c r="I24" s="159"/>
      <c r="J24" s="160"/>
      <c r="K24" s="161" t="s">
        <v>274</v>
      </c>
      <c r="L24" s="162">
        <v>1</v>
      </c>
      <c r="M24" s="55">
        <f t="shared" si="0"/>
        <v>0</v>
      </c>
    </row>
    <row r="25" spans="2:13" ht="17.5" x14ac:dyDescent="0.35">
      <c r="B25" s="157" t="s">
        <v>322</v>
      </c>
      <c r="C25" s="158"/>
      <c r="D25" s="158"/>
      <c r="E25" s="159"/>
      <c r="F25" s="159"/>
      <c r="G25" s="159"/>
      <c r="H25" s="159"/>
      <c r="I25" s="159"/>
      <c r="J25" s="160"/>
      <c r="K25" s="161" t="s">
        <v>274</v>
      </c>
      <c r="L25" s="162">
        <v>1</v>
      </c>
      <c r="M25" s="55">
        <f t="shared" si="0"/>
        <v>0</v>
      </c>
    </row>
    <row r="26" spans="2:13" ht="17.5" x14ac:dyDescent="0.35">
      <c r="B26" s="157" t="s">
        <v>323</v>
      </c>
      <c r="C26" s="158"/>
      <c r="D26" s="158"/>
      <c r="E26" s="159"/>
      <c r="F26" s="159"/>
      <c r="G26" s="159"/>
      <c r="H26" s="159"/>
      <c r="I26" s="159"/>
      <c r="J26" s="160"/>
      <c r="K26" s="161" t="s">
        <v>274</v>
      </c>
      <c r="L26" s="162">
        <v>1</v>
      </c>
      <c r="M26" s="55">
        <f t="shared" si="0"/>
        <v>0</v>
      </c>
    </row>
    <row r="27" spans="2:13" ht="17.5" x14ac:dyDescent="0.35">
      <c r="B27" s="157" t="s">
        <v>324</v>
      </c>
      <c r="C27" s="158"/>
      <c r="D27" s="158"/>
      <c r="E27" s="159"/>
      <c r="F27" s="159"/>
      <c r="G27" s="159"/>
      <c r="H27" s="159"/>
      <c r="I27" s="159"/>
      <c r="J27" s="160"/>
      <c r="K27" s="161" t="s">
        <v>274</v>
      </c>
      <c r="L27" s="162">
        <v>1</v>
      </c>
      <c r="M27" s="55">
        <f t="shared" si="0"/>
        <v>0</v>
      </c>
    </row>
    <row r="28" spans="2:13" ht="17.5" x14ac:dyDescent="0.35">
      <c r="B28" s="157" t="s">
        <v>325</v>
      </c>
      <c r="C28" s="158"/>
      <c r="D28" s="158"/>
      <c r="E28" s="159"/>
      <c r="F28" s="159"/>
      <c r="G28" s="159"/>
      <c r="H28" s="159"/>
      <c r="I28" s="159"/>
      <c r="J28" s="160"/>
      <c r="K28" s="161" t="s">
        <v>274</v>
      </c>
      <c r="L28" s="162">
        <v>1</v>
      </c>
      <c r="M28" s="55">
        <f t="shared" si="0"/>
        <v>0</v>
      </c>
    </row>
    <row r="29" spans="2:13" ht="17.5" x14ac:dyDescent="0.35">
      <c r="B29" s="157" t="s">
        <v>326</v>
      </c>
      <c r="C29" s="158"/>
      <c r="D29" s="158"/>
      <c r="E29" s="159"/>
      <c r="F29" s="159"/>
      <c r="G29" s="159"/>
      <c r="H29" s="159"/>
      <c r="I29" s="159"/>
      <c r="J29" s="160"/>
      <c r="K29" s="161" t="s">
        <v>274</v>
      </c>
      <c r="L29" s="162">
        <v>1</v>
      </c>
      <c r="M29" s="55">
        <f t="shared" si="0"/>
        <v>0</v>
      </c>
    </row>
    <row r="30" spans="2:13" ht="17.5" x14ac:dyDescent="0.35">
      <c r="B30" s="157" t="s">
        <v>327</v>
      </c>
      <c r="C30" s="158"/>
      <c r="D30" s="158"/>
      <c r="E30" s="159"/>
      <c r="F30" s="159"/>
      <c r="G30" s="159"/>
      <c r="H30" s="159"/>
      <c r="I30" s="159"/>
      <c r="J30" s="160"/>
      <c r="K30" s="161" t="s">
        <v>274</v>
      </c>
      <c r="L30" s="162">
        <v>1</v>
      </c>
      <c r="M30" s="55">
        <f t="shared" si="0"/>
        <v>0</v>
      </c>
    </row>
    <row r="31" spans="2:13" ht="17.5" x14ac:dyDescent="0.35">
      <c r="B31" s="157" t="s">
        <v>328</v>
      </c>
      <c r="C31" s="158"/>
      <c r="D31" s="158"/>
      <c r="E31" s="159"/>
      <c r="F31" s="159"/>
      <c r="G31" s="159"/>
      <c r="H31" s="159"/>
      <c r="I31" s="159"/>
      <c r="J31" s="160"/>
      <c r="K31" s="161" t="s">
        <v>274</v>
      </c>
      <c r="L31" s="162">
        <v>1</v>
      </c>
      <c r="M31" s="55">
        <f t="shared" si="0"/>
        <v>0</v>
      </c>
    </row>
    <row r="32" spans="2:13" ht="17.5" x14ac:dyDescent="0.35">
      <c r="B32" s="157" t="s">
        <v>329</v>
      </c>
      <c r="C32" s="158"/>
      <c r="D32" s="158"/>
      <c r="E32" s="159"/>
      <c r="F32" s="159"/>
      <c r="G32" s="159"/>
      <c r="H32" s="159"/>
      <c r="I32" s="159"/>
      <c r="J32" s="160"/>
      <c r="K32" s="161" t="s">
        <v>274</v>
      </c>
      <c r="L32" s="162">
        <v>1</v>
      </c>
      <c r="M32" s="55">
        <f t="shared" si="0"/>
        <v>0</v>
      </c>
    </row>
    <row r="33" spans="2:16" ht="17.5" x14ac:dyDescent="0.35">
      <c r="B33" s="157" t="s">
        <v>330</v>
      </c>
      <c r="C33" s="158"/>
      <c r="D33" s="158"/>
      <c r="E33" s="159"/>
      <c r="F33" s="159"/>
      <c r="G33" s="159"/>
      <c r="H33" s="159"/>
      <c r="I33" s="159"/>
      <c r="J33" s="160"/>
      <c r="K33" s="161" t="s">
        <v>274</v>
      </c>
      <c r="L33" s="162">
        <v>1</v>
      </c>
      <c r="M33" s="55">
        <f t="shared" si="0"/>
        <v>0</v>
      </c>
    </row>
    <row r="34" spans="2:16" ht="17.5" x14ac:dyDescent="0.35">
      <c r="B34" s="157" t="s">
        <v>331</v>
      </c>
      <c r="C34" s="158"/>
      <c r="D34" s="158"/>
      <c r="E34" s="159"/>
      <c r="F34" s="159"/>
      <c r="G34" s="159"/>
      <c r="H34" s="159"/>
      <c r="I34" s="159"/>
      <c r="J34" s="160"/>
      <c r="K34" s="161" t="s">
        <v>274</v>
      </c>
      <c r="L34" s="162">
        <v>1</v>
      </c>
      <c r="M34" s="55">
        <f t="shared" si="0"/>
        <v>0</v>
      </c>
      <c r="N34" s="87"/>
      <c r="O34" s="88"/>
      <c r="P34" s="88"/>
    </row>
    <row r="35" spans="2:16" ht="17.5" x14ac:dyDescent="0.35">
      <c r="B35" s="157" t="s">
        <v>332</v>
      </c>
      <c r="C35" s="158"/>
      <c r="D35" s="158"/>
      <c r="E35" s="159"/>
      <c r="F35" s="159"/>
      <c r="G35" s="159"/>
      <c r="H35" s="159"/>
      <c r="I35" s="159"/>
      <c r="J35" s="160"/>
      <c r="K35" s="161" t="s">
        <v>274</v>
      </c>
      <c r="L35" s="162">
        <v>1</v>
      </c>
      <c r="M35" s="55">
        <f t="shared" si="0"/>
        <v>0</v>
      </c>
      <c r="N35" s="87"/>
      <c r="O35" s="88"/>
      <c r="P35" s="88"/>
    </row>
    <row r="36" spans="2:16" ht="17.5" x14ac:dyDescent="0.35">
      <c r="B36" s="157" t="s">
        <v>333</v>
      </c>
      <c r="C36" s="158"/>
      <c r="D36" s="158"/>
      <c r="E36" s="159"/>
      <c r="F36" s="159"/>
      <c r="G36" s="159"/>
      <c r="H36" s="159"/>
      <c r="I36" s="159"/>
      <c r="J36" s="160"/>
      <c r="K36" s="161" t="s">
        <v>274</v>
      </c>
      <c r="L36" s="162">
        <v>1</v>
      </c>
      <c r="M36" s="55">
        <f t="shared" si="0"/>
        <v>0</v>
      </c>
    </row>
    <row r="37" spans="2:16" ht="17.5" x14ac:dyDescent="0.35">
      <c r="B37" s="157" t="s">
        <v>334</v>
      </c>
      <c r="C37" s="158"/>
      <c r="D37" s="158"/>
      <c r="E37" s="159"/>
      <c r="F37" s="159"/>
      <c r="G37" s="159"/>
      <c r="H37" s="159"/>
      <c r="I37" s="159"/>
      <c r="J37" s="160"/>
      <c r="K37" s="161" t="s">
        <v>274</v>
      </c>
      <c r="L37" s="162">
        <v>1</v>
      </c>
      <c r="M37" s="55">
        <f t="shared" si="0"/>
        <v>0</v>
      </c>
    </row>
    <row r="38" spans="2:16" ht="17.5" x14ac:dyDescent="0.35">
      <c r="B38" s="157" t="s">
        <v>335</v>
      </c>
      <c r="C38" s="158"/>
      <c r="D38" s="158"/>
      <c r="E38" s="159"/>
      <c r="F38" s="159"/>
      <c r="G38" s="159"/>
      <c r="H38" s="159"/>
      <c r="I38" s="159"/>
      <c r="J38" s="160"/>
      <c r="K38" s="161" t="s">
        <v>274</v>
      </c>
      <c r="L38" s="162">
        <v>1</v>
      </c>
      <c r="M38" s="55">
        <f t="shared" si="0"/>
        <v>0</v>
      </c>
    </row>
    <row r="39" spans="2:16" ht="17.5" x14ac:dyDescent="0.35">
      <c r="B39" s="157" t="s">
        <v>336</v>
      </c>
      <c r="C39" s="158"/>
      <c r="D39" s="158"/>
      <c r="E39" s="159"/>
      <c r="F39" s="159"/>
      <c r="G39" s="159"/>
      <c r="H39" s="159"/>
      <c r="I39" s="159"/>
      <c r="J39" s="160"/>
      <c r="K39" s="161" t="s">
        <v>274</v>
      </c>
      <c r="L39" s="162">
        <v>1</v>
      </c>
      <c r="M39" s="55">
        <f t="shared" si="0"/>
        <v>0</v>
      </c>
    </row>
    <row r="40" spans="2:16" ht="17.5" x14ac:dyDescent="0.35">
      <c r="B40" s="157" t="s">
        <v>337</v>
      </c>
      <c r="C40" s="158"/>
      <c r="D40" s="158"/>
      <c r="E40" s="159"/>
      <c r="F40" s="159"/>
      <c r="G40" s="159"/>
      <c r="H40" s="159"/>
      <c r="I40" s="159"/>
      <c r="J40" s="160"/>
      <c r="K40" s="161" t="s">
        <v>274</v>
      </c>
      <c r="L40" s="162">
        <v>1</v>
      </c>
      <c r="M40" s="55">
        <f t="shared" si="0"/>
        <v>0</v>
      </c>
    </row>
    <row r="41" spans="2:16" ht="17.5" x14ac:dyDescent="0.35">
      <c r="B41" s="157" t="s">
        <v>338</v>
      </c>
      <c r="C41" s="158"/>
      <c r="D41" s="158"/>
      <c r="E41" s="159"/>
      <c r="F41" s="159"/>
      <c r="G41" s="159"/>
      <c r="H41" s="159"/>
      <c r="I41" s="159"/>
      <c r="J41" s="160"/>
      <c r="K41" s="161" t="s">
        <v>274</v>
      </c>
      <c r="L41" s="162">
        <v>1</v>
      </c>
      <c r="M41" s="55">
        <f t="shared" si="0"/>
        <v>0</v>
      </c>
    </row>
    <row r="42" spans="2:16" ht="17.5" x14ac:dyDescent="0.35">
      <c r="B42" s="157" t="s">
        <v>339</v>
      </c>
      <c r="C42" s="158"/>
      <c r="D42" s="158"/>
      <c r="E42" s="159"/>
      <c r="F42" s="159"/>
      <c r="G42" s="159"/>
      <c r="H42" s="159"/>
      <c r="I42" s="159"/>
      <c r="J42" s="160"/>
      <c r="K42" s="161" t="s">
        <v>274</v>
      </c>
      <c r="L42" s="162">
        <v>1</v>
      </c>
      <c r="M42" s="55">
        <f t="shared" si="0"/>
        <v>0</v>
      </c>
    </row>
    <row r="43" spans="2:16" ht="17.5" x14ac:dyDescent="0.35">
      <c r="B43" s="157" t="s">
        <v>340</v>
      </c>
      <c r="C43" s="158"/>
      <c r="D43" s="158"/>
      <c r="E43" s="159"/>
      <c r="F43" s="159"/>
      <c r="G43" s="159"/>
      <c r="H43" s="159"/>
      <c r="I43" s="159"/>
      <c r="J43" s="160"/>
      <c r="K43" s="161" t="s">
        <v>274</v>
      </c>
      <c r="L43" s="162">
        <v>1</v>
      </c>
      <c r="M43" s="55">
        <f t="shared" si="0"/>
        <v>0</v>
      </c>
    </row>
    <row r="44" spans="2:16" ht="17.5" x14ac:dyDescent="0.35">
      <c r="B44" s="157" t="s">
        <v>341</v>
      </c>
      <c r="C44" s="158"/>
      <c r="D44" s="158"/>
      <c r="E44" s="159"/>
      <c r="F44" s="159"/>
      <c r="G44" s="159"/>
      <c r="H44" s="159"/>
      <c r="I44" s="159"/>
      <c r="J44" s="160"/>
      <c r="K44" s="161" t="s">
        <v>274</v>
      </c>
      <c r="L44" s="162">
        <v>1</v>
      </c>
      <c r="M44" s="55">
        <f t="shared" si="0"/>
        <v>0</v>
      </c>
    </row>
    <row r="45" spans="2:16" ht="17.5" x14ac:dyDescent="0.35">
      <c r="B45" s="157" t="s">
        <v>342</v>
      </c>
      <c r="C45" s="158"/>
      <c r="D45" s="158"/>
      <c r="E45" s="159"/>
      <c r="F45" s="159"/>
      <c r="G45" s="159"/>
      <c r="H45" s="159"/>
      <c r="I45" s="159"/>
      <c r="J45" s="160"/>
      <c r="K45" s="161" t="s">
        <v>274</v>
      </c>
      <c r="L45" s="162">
        <v>1</v>
      </c>
      <c r="M45" s="55">
        <f t="shared" si="0"/>
        <v>0</v>
      </c>
    </row>
    <row r="46" spans="2:16" ht="17.5" x14ac:dyDescent="0.35">
      <c r="B46" s="157" t="s">
        <v>343</v>
      </c>
      <c r="C46" s="158"/>
      <c r="D46" s="158"/>
      <c r="E46" s="159"/>
      <c r="F46" s="159"/>
      <c r="G46" s="159"/>
      <c r="H46" s="159"/>
      <c r="I46" s="159"/>
      <c r="J46" s="160"/>
      <c r="K46" s="161" t="s">
        <v>274</v>
      </c>
      <c r="L46" s="162">
        <v>1</v>
      </c>
      <c r="M46" s="55">
        <f t="shared" si="0"/>
        <v>0</v>
      </c>
    </row>
    <row r="47" spans="2:16" ht="17.5" x14ac:dyDescent="0.35">
      <c r="B47" s="157" t="s">
        <v>344</v>
      </c>
      <c r="C47" s="158"/>
      <c r="D47" s="158"/>
      <c r="E47" s="159"/>
      <c r="F47" s="159"/>
      <c r="G47" s="159"/>
      <c r="H47" s="159"/>
      <c r="I47" s="159"/>
      <c r="J47" s="160"/>
      <c r="K47" s="161" t="s">
        <v>274</v>
      </c>
      <c r="L47" s="162">
        <v>1</v>
      </c>
      <c r="M47" s="55">
        <f t="shared" si="0"/>
        <v>0</v>
      </c>
    </row>
    <row r="48" spans="2:16" ht="17.5" x14ac:dyDescent="0.35">
      <c r="B48" s="157" t="s">
        <v>345</v>
      </c>
      <c r="C48" s="158"/>
      <c r="D48" s="158"/>
      <c r="E48" s="159"/>
      <c r="F48" s="159"/>
      <c r="G48" s="159"/>
      <c r="H48" s="159"/>
      <c r="I48" s="159"/>
      <c r="J48" s="160"/>
      <c r="K48" s="161" t="s">
        <v>274</v>
      </c>
      <c r="L48" s="162">
        <v>1</v>
      </c>
      <c r="M48" s="55">
        <f t="shared" si="0"/>
        <v>0</v>
      </c>
    </row>
    <row r="49" spans="2:13" ht="17.5" x14ac:dyDescent="0.35">
      <c r="B49" s="157" t="s">
        <v>346</v>
      </c>
      <c r="C49" s="158"/>
      <c r="D49" s="158"/>
      <c r="E49" s="159"/>
      <c r="F49" s="159"/>
      <c r="G49" s="159"/>
      <c r="H49" s="159"/>
      <c r="I49" s="159"/>
      <c r="J49" s="160"/>
      <c r="K49" s="161" t="s">
        <v>274</v>
      </c>
      <c r="L49" s="162">
        <v>1</v>
      </c>
      <c r="M49" s="55">
        <f t="shared" si="0"/>
        <v>0</v>
      </c>
    </row>
    <row r="50" spans="2:13" ht="17.5" x14ac:dyDescent="0.35">
      <c r="B50" s="157" t="s">
        <v>347</v>
      </c>
      <c r="C50" s="158"/>
      <c r="D50" s="158"/>
      <c r="E50" s="159"/>
      <c r="F50" s="159"/>
      <c r="G50" s="159"/>
      <c r="H50" s="159"/>
      <c r="I50" s="159"/>
      <c r="J50" s="160"/>
      <c r="K50" s="161" t="s">
        <v>274</v>
      </c>
      <c r="L50" s="162">
        <v>1</v>
      </c>
      <c r="M50" s="55">
        <f t="shared" si="0"/>
        <v>0</v>
      </c>
    </row>
    <row r="51" spans="2:13" ht="17.5" x14ac:dyDescent="0.35">
      <c r="B51" s="157" t="s">
        <v>348</v>
      </c>
      <c r="C51" s="158"/>
      <c r="D51" s="158"/>
      <c r="E51" s="159"/>
      <c r="F51" s="159"/>
      <c r="G51" s="159"/>
      <c r="H51" s="159"/>
      <c r="I51" s="159"/>
      <c r="J51" s="160"/>
      <c r="K51" s="161" t="s">
        <v>274</v>
      </c>
      <c r="L51" s="162">
        <v>1</v>
      </c>
      <c r="M51" s="55">
        <f t="shared" si="0"/>
        <v>0</v>
      </c>
    </row>
    <row r="52" spans="2:13" ht="17.5" x14ac:dyDescent="0.35">
      <c r="B52" s="157" t="s">
        <v>349</v>
      </c>
      <c r="C52" s="158"/>
      <c r="D52" s="158"/>
      <c r="E52" s="159"/>
      <c r="F52" s="159"/>
      <c r="G52" s="159"/>
      <c r="H52" s="159"/>
      <c r="I52" s="159"/>
      <c r="J52" s="160"/>
      <c r="K52" s="161" t="s">
        <v>274</v>
      </c>
      <c r="L52" s="162">
        <v>1</v>
      </c>
      <c r="M52" s="55">
        <f t="shared" si="0"/>
        <v>0</v>
      </c>
    </row>
    <row r="53" spans="2:13" ht="17.5" x14ac:dyDescent="0.35">
      <c r="B53" s="157" t="s">
        <v>350</v>
      </c>
      <c r="C53" s="158"/>
      <c r="D53" s="158"/>
      <c r="E53" s="159"/>
      <c r="F53" s="159"/>
      <c r="G53" s="159"/>
      <c r="H53" s="159"/>
      <c r="I53" s="159"/>
      <c r="J53" s="160"/>
      <c r="K53" s="161" t="s">
        <v>274</v>
      </c>
      <c r="L53" s="162">
        <v>1</v>
      </c>
      <c r="M53" s="55">
        <f t="shared" si="0"/>
        <v>0</v>
      </c>
    </row>
    <row r="54" spans="2:13" ht="17.5" x14ac:dyDescent="0.35">
      <c r="B54" s="157" t="s">
        <v>351</v>
      </c>
      <c r="C54" s="158"/>
      <c r="D54" s="158"/>
      <c r="E54" s="159"/>
      <c r="F54" s="159"/>
      <c r="G54" s="159"/>
      <c r="H54" s="159"/>
      <c r="I54" s="159"/>
      <c r="J54" s="160"/>
      <c r="K54" s="161" t="s">
        <v>274</v>
      </c>
      <c r="L54" s="162">
        <v>1</v>
      </c>
      <c r="M54" s="55">
        <f t="shared" si="0"/>
        <v>0</v>
      </c>
    </row>
    <row r="55" spans="2:13" ht="17.5" x14ac:dyDescent="0.35">
      <c r="B55" s="157" t="s">
        <v>352</v>
      </c>
      <c r="C55" s="158"/>
      <c r="D55" s="158"/>
      <c r="E55" s="159"/>
      <c r="F55" s="159"/>
      <c r="G55" s="159"/>
      <c r="H55" s="159"/>
      <c r="I55" s="159"/>
      <c r="J55" s="160"/>
      <c r="K55" s="161" t="s">
        <v>274</v>
      </c>
      <c r="L55" s="162">
        <v>1</v>
      </c>
      <c r="M55" s="55">
        <f t="shared" si="0"/>
        <v>0</v>
      </c>
    </row>
    <row r="56" spans="2:13" ht="17.5" x14ac:dyDescent="0.35">
      <c r="B56" s="157" t="s">
        <v>353</v>
      </c>
      <c r="C56" s="158"/>
      <c r="D56" s="158"/>
      <c r="E56" s="159"/>
      <c r="F56" s="159"/>
      <c r="G56" s="159"/>
      <c r="H56" s="159"/>
      <c r="I56" s="159"/>
      <c r="J56" s="160"/>
      <c r="K56" s="161" t="s">
        <v>274</v>
      </c>
      <c r="L56" s="162">
        <v>1</v>
      </c>
      <c r="M56" s="55">
        <f t="shared" si="0"/>
        <v>0</v>
      </c>
    </row>
    <row r="57" spans="2:13" ht="17.5" x14ac:dyDescent="0.35">
      <c r="B57" s="157" t="s">
        <v>354</v>
      </c>
      <c r="C57" s="158"/>
      <c r="D57" s="158"/>
      <c r="E57" s="159"/>
      <c r="F57" s="159"/>
      <c r="G57" s="159"/>
      <c r="H57" s="159"/>
      <c r="I57" s="159"/>
      <c r="J57" s="160"/>
      <c r="K57" s="161" t="s">
        <v>274</v>
      </c>
      <c r="L57" s="162">
        <v>1</v>
      </c>
      <c r="M57" s="55">
        <f t="shared" si="0"/>
        <v>0</v>
      </c>
    </row>
    <row r="58" spans="2:13" ht="17.5" x14ac:dyDescent="0.35">
      <c r="B58" s="157" t="s">
        <v>355</v>
      </c>
      <c r="C58" s="158"/>
      <c r="D58" s="158"/>
      <c r="E58" s="159"/>
      <c r="F58" s="159"/>
      <c r="G58" s="159"/>
      <c r="H58" s="159"/>
      <c r="I58" s="159"/>
      <c r="J58" s="160"/>
      <c r="K58" s="161" t="s">
        <v>274</v>
      </c>
      <c r="L58" s="162">
        <v>1</v>
      </c>
      <c r="M58" s="55">
        <f t="shared" si="0"/>
        <v>0</v>
      </c>
    </row>
    <row r="59" spans="2:13" ht="17.5" x14ac:dyDescent="0.35">
      <c r="B59" s="157" t="s">
        <v>356</v>
      </c>
      <c r="C59" s="158"/>
      <c r="D59" s="158"/>
      <c r="E59" s="159"/>
      <c r="F59" s="159"/>
      <c r="G59" s="159"/>
      <c r="H59" s="159"/>
      <c r="I59" s="159"/>
      <c r="J59" s="160"/>
      <c r="K59" s="161" t="s">
        <v>274</v>
      </c>
      <c r="L59" s="162">
        <v>1</v>
      </c>
      <c r="M59" s="55">
        <f t="shared" si="0"/>
        <v>0</v>
      </c>
    </row>
    <row r="60" spans="2:13" ht="18" thickBot="1" x14ac:dyDescent="0.4">
      <c r="B60" s="163" t="s">
        <v>357</v>
      </c>
      <c r="C60" s="164"/>
      <c r="D60" s="164"/>
      <c r="E60" s="165"/>
      <c r="F60" s="165"/>
      <c r="G60" s="165"/>
      <c r="H60" s="165"/>
      <c r="I60" s="165"/>
      <c r="J60" s="166"/>
      <c r="K60" s="167" t="s">
        <v>274</v>
      </c>
      <c r="L60" s="168">
        <v>1</v>
      </c>
      <c r="M60" s="56">
        <f t="shared" si="0"/>
        <v>0</v>
      </c>
    </row>
  </sheetData>
  <sheetProtection algorithmName="SHA-512" hashValue="a766hhIWlRVITropvJlKk2whtvog3C02SpvUUx5/B4nI5SIHM7U2gH/x2C6q4/EulTZCuXGv0T42ci36ylcqUA==" saltValue="Mll5Sz0UI7YM0FE2Qi77iA==" spinCount="100000" sheet="1" objects="1" scenarios="1"/>
  <dataConsolidate/>
  <mergeCells count="18">
    <mergeCell ref="N34:P35"/>
    <mergeCell ref="B16:G16"/>
    <mergeCell ref="B17:G17"/>
    <mergeCell ref="B18:G18"/>
    <mergeCell ref="B14:E14"/>
    <mergeCell ref="F11:G11"/>
    <mergeCell ref="F14:G14"/>
    <mergeCell ref="I16:M16"/>
    <mergeCell ref="I17:M17"/>
    <mergeCell ref="C3:K5"/>
    <mergeCell ref="C6:K6"/>
    <mergeCell ref="B9:E9"/>
    <mergeCell ref="B10:E10"/>
    <mergeCell ref="B11:E11"/>
    <mergeCell ref="B12:E12"/>
    <mergeCell ref="B13:E13"/>
    <mergeCell ref="F12:G12"/>
    <mergeCell ref="F13:G13"/>
  </mergeCells>
  <hyperlinks>
    <hyperlink ref="B18:G18" r:id="rId1" display="https://ec.europa.eu/info/funding-tenders/procedures-guidelines-tenders/information-contractors-and-beneficiaries/exchange-rate-inforeuro_en"/>
  </hyperlinks>
  <pageMargins left="0.70866141732283472" right="0.70866141732283472" top="0.74803149606299213" bottom="0.74803149606299213" header="0.31496062992125984" footer="0.31496062992125984"/>
  <pageSetup paperSize="9" scale="35" orientation="landscape" horizontalDpi="4294967293" verticalDpi="1200" r:id="rId2"/>
  <headerFooter>
    <oddFooter>&amp;L&amp;K03+000EUROJUST's FINANCIAL ASSISTANCE TO JITs FOR URGENT AND/OR UNFORESEEN ACTIONS&amp;RAnnex 2</oddFooter>
  </headerFooter>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'List_ to hide'!$B$19:$B$253</xm:f>
          </x14:formula1>
          <xm:sqref>G21:H60</xm:sqref>
        </x14:dataValidation>
        <x14:dataValidation type="list" allowBlank="1" showInputMessage="1" showErrorMessage="1">
          <x14:formula1>
            <xm:f>'List_ to hide'!$B$3:$B$16</xm:f>
          </x14:formula1>
          <xm:sqref>E21:E60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I258"/>
  <sheetViews>
    <sheetView showGridLines="0" zoomScale="55" zoomScaleNormal="55" zoomScaleSheetLayoutView="85" zoomScalePageLayoutView="70" workbookViewId="0">
      <selection activeCell="F15" sqref="F15:I15"/>
    </sheetView>
  </sheetViews>
  <sheetFormatPr defaultRowHeight="14" x14ac:dyDescent="0.3"/>
  <cols>
    <col min="1" max="1" width="29.58203125" style="1" customWidth="1"/>
    <col min="2" max="2" width="17.1640625" customWidth="1"/>
    <col min="3" max="3" width="17.83203125" style="7" customWidth="1"/>
    <col min="4" max="4" width="23.4140625" customWidth="1"/>
    <col min="5" max="5" width="18.6640625" customWidth="1"/>
    <col min="6" max="8" width="17" customWidth="1"/>
    <col min="9" max="9" width="24.58203125" customWidth="1"/>
  </cols>
  <sheetData>
    <row r="2" spans="1:9" x14ac:dyDescent="0.3">
      <c r="A2" s="122" t="s">
        <v>268</v>
      </c>
      <c r="B2" s="123"/>
      <c r="C2" s="123"/>
      <c r="D2" s="123"/>
      <c r="E2" s="123"/>
      <c r="F2" s="123"/>
      <c r="G2" s="123"/>
      <c r="H2" s="123"/>
      <c r="I2" s="123"/>
    </row>
    <row r="3" spans="1:9" x14ac:dyDescent="0.3">
      <c r="A3" s="123"/>
      <c r="B3" s="123"/>
      <c r="C3" s="123"/>
      <c r="D3" s="123"/>
      <c r="E3" s="123"/>
      <c r="F3" s="123"/>
      <c r="G3" s="123"/>
      <c r="H3" s="123"/>
      <c r="I3" s="123"/>
    </row>
    <row r="4" spans="1:9" x14ac:dyDescent="0.3">
      <c r="A4" s="123"/>
      <c r="B4" s="123"/>
      <c r="C4" s="123"/>
      <c r="D4" s="123"/>
      <c r="E4" s="123"/>
      <c r="F4" s="123"/>
      <c r="G4" s="123"/>
      <c r="H4" s="123"/>
      <c r="I4" s="123"/>
    </row>
    <row r="5" spans="1:9" x14ac:dyDescent="0.3">
      <c r="A5" s="123"/>
      <c r="B5" s="123"/>
      <c r="C5" s="123"/>
      <c r="D5" s="123"/>
      <c r="E5" s="123"/>
      <c r="F5" s="123"/>
      <c r="G5" s="123"/>
      <c r="H5" s="123"/>
      <c r="I5" s="123"/>
    </row>
    <row r="6" spans="1:9" x14ac:dyDescent="0.3">
      <c r="A6" s="123"/>
      <c r="B6" s="123"/>
      <c r="C6" s="123"/>
      <c r="D6" s="123"/>
      <c r="E6" s="123"/>
      <c r="F6" s="123"/>
      <c r="G6" s="123"/>
      <c r="H6" s="123"/>
      <c r="I6" s="123"/>
    </row>
    <row r="7" spans="1:9" x14ac:dyDescent="0.3">
      <c r="I7" t="str">
        <f>'Annex 2_Claim_form'!M8</f>
        <v>Version U1/2024</v>
      </c>
    </row>
    <row r="10" spans="1:9" ht="17.5" x14ac:dyDescent="0.35">
      <c r="A10" s="118" t="s">
        <v>249</v>
      </c>
      <c r="B10" s="118"/>
      <c r="C10" s="118"/>
      <c r="D10" s="118"/>
      <c r="F10" s="118" t="s">
        <v>256</v>
      </c>
      <c r="G10" s="118"/>
      <c r="H10" s="118"/>
      <c r="I10" s="118"/>
    </row>
    <row r="11" spans="1:9" ht="14.5" x14ac:dyDescent="0.3">
      <c r="A11" s="107" t="s">
        <v>10</v>
      </c>
      <c r="B11" s="108"/>
      <c r="C11" s="109" t="s">
        <v>250</v>
      </c>
      <c r="D11" s="110"/>
      <c r="F11" s="107" t="s">
        <v>251</v>
      </c>
      <c r="G11" s="108"/>
      <c r="H11" s="109" t="s">
        <v>255</v>
      </c>
      <c r="I11" s="110"/>
    </row>
    <row r="12" spans="1:9" ht="53" customHeight="1" x14ac:dyDescent="0.3">
      <c r="A12" s="111" t="s">
        <v>367</v>
      </c>
      <c r="B12" s="112"/>
      <c r="C12" s="65" t="s">
        <v>368</v>
      </c>
      <c r="D12" s="66" t="s">
        <v>369</v>
      </c>
      <c r="F12" s="111" t="s">
        <v>252</v>
      </c>
      <c r="G12" s="112"/>
      <c r="H12" s="113" t="s">
        <v>260</v>
      </c>
      <c r="I12" s="114"/>
    </row>
    <row r="13" spans="1:9" ht="21" customHeight="1" x14ac:dyDescent="0.3">
      <c r="A13" s="111" t="s">
        <v>11</v>
      </c>
      <c r="B13" s="112"/>
      <c r="C13" s="67" t="s">
        <v>12</v>
      </c>
      <c r="D13" s="68" t="s">
        <v>370</v>
      </c>
      <c r="F13" s="111" t="s">
        <v>253</v>
      </c>
      <c r="G13" s="112"/>
      <c r="H13" s="113" t="s">
        <v>260</v>
      </c>
      <c r="I13" s="114"/>
    </row>
    <row r="14" spans="1:9" ht="21" customHeight="1" x14ac:dyDescent="0.3">
      <c r="A14" s="111" t="s">
        <v>13</v>
      </c>
      <c r="B14" s="112"/>
      <c r="C14" s="67" t="s">
        <v>263</v>
      </c>
      <c r="D14" s="68" t="s">
        <v>371</v>
      </c>
      <c r="F14" s="111" t="s">
        <v>254</v>
      </c>
      <c r="G14" s="112"/>
      <c r="H14" s="113" t="s">
        <v>260</v>
      </c>
      <c r="I14" s="114"/>
    </row>
    <row r="15" spans="1:9" ht="21" customHeight="1" x14ac:dyDescent="0.3">
      <c r="A15" s="111" t="s">
        <v>14</v>
      </c>
      <c r="B15" s="112"/>
      <c r="C15" s="69" t="s">
        <v>264</v>
      </c>
      <c r="D15" s="70" t="s">
        <v>372</v>
      </c>
      <c r="F15" s="111" t="s">
        <v>375</v>
      </c>
      <c r="G15" s="112"/>
      <c r="H15" s="113" t="s">
        <v>260</v>
      </c>
      <c r="I15" s="114"/>
    </row>
    <row r="16" spans="1:9" ht="21" customHeight="1" x14ac:dyDescent="0.3">
      <c r="A16" s="111" t="s">
        <v>373</v>
      </c>
      <c r="B16" s="112"/>
      <c r="C16" s="67" t="s">
        <v>374</v>
      </c>
      <c r="D16" s="68" t="s">
        <v>374</v>
      </c>
      <c r="F16" s="57"/>
      <c r="G16" s="58"/>
      <c r="H16" s="59"/>
      <c r="I16" s="60"/>
    </row>
    <row r="17" spans="1:9" ht="169.5" customHeight="1" x14ac:dyDescent="0.3">
      <c r="A17" s="119" t="s">
        <v>376</v>
      </c>
      <c r="B17" s="120"/>
      <c r="C17" s="120"/>
      <c r="D17" s="120"/>
      <c r="F17" s="98" t="s">
        <v>257</v>
      </c>
      <c r="G17" s="99"/>
      <c r="H17" s="99"/>
      <c r="I17" s="100"/>
    </row>
    <row r="18" spans="1:9" x14ac:dyDescent="0.3">
      <c r="F18" s="101"/>
      <c r="G18" s="102"/>
      <c r="H18" s="102"/>
      <c r="I18" s="103"/>
    </row>
    <row r="19" spans="1:9" ht="15.5" x14ac:dyDescent="0.3">
      <c r="A19" s="121" t="s">
        <v>15</v>
      </c>
      <c r="B19" s="121"/>
      <c r="C19" s="121"/>
      <c r="F19" s="101"/>
      <c r="G19" s="102"/>
      <c r="H19" s="102"/>
      <c r="I19" s="103"/>
    </row>
    <row r="20" spans="1:9" ht="43.5" x14ac:dyDescent="0.3">
      <c r="A20" s="17" t="s">
        <v>15</v>
      </c>
      <c r="B20" s="11" t="s">
        <v>261</v>
      </c>
      <c r="C20" s="11" t="s">
        <v>262</v>
      </c>
      <c r="F20" s="101"/>
      <c r="G20" s="102"/>
      <c r="H20" s="102"/>
      <c r="I20" s="103"/>
    </row>
    <row r="21" spans="1:9" ht="14.5" x14ac:dyDescent="0.35">
      <c r="A21" s="6" t="s">
        <v>16</v>
      </c>
      <c r="B21" s="14">
        <v>460</v>
      </c>
      <c r="C21" s="14">
        <v>132</v>
      </c>
      <c r="F21" s="101"/>
      <c r="G21" s="102"/>
      <c r="H21" s="102"/>
      <c r="I21" s="103"/>
    </row>
    <row r="22" spans="1:9" ht="14.5" x14ac:dyDescent="0.35">
      <c r="A22" s="6" t="s">
        <v>17</v>
      </c>
      <c r="B22" s="14">
        <v>460</v>
      </c>
      <c r="C22" s="14">
        <v>148</v>
      </c>
      <c r="F22" s="101"/>
      <c r="G22" s="102"/>
      <c r="H22" s="102"/>
      <c r="I22" s="103"/>
    </row>
    <row r="23" spans="1:9" ht="14.5" x14ac:dyDescent="0.35">
      <c r="A23" s="6" t="s">
        <v>18</v>
      </c>
      <c r="B23" s="14">
        <v>460</v>
      </c>
      <c r="C23" s="14">
        <v>135</v>
      </c>
      <c r="F23" s="101"/>
      <c r="G23" s="102"/>
      <c r="H23" s="102"/>
      <c r="I23" s="103"/>
    </row>
    <row r="24" spans="1:9" ht="14.5" x14ac:dyDescent="0.35">
      <c r="A24" s="6" t="s">
        <v>19</v>
      </c>
      <c r="B24" s="14">
        <v>460</v>
      </c>
      <c r="C24" s="14">
        <v>110</v>
      </c>
      <c r="F24" s="104"/>
      <c r="G24" s="105"/>
      <c r="H24" s="105"/>
      <c r="I24" s="106"/>
    </row>
    <row r="25" spans="1:9" ht="14.5" x14ac:dyDescent="0.35">
      <c r="A25" s="6" t="s">
        <v>20</v>
      </c>
      <c r="B25" s="14">
        <v>460</v>
      </c>
      <c r="C25" s="14">
        <v>140</v>
      </c>
    </row>
    <row r="26" spans="1:9" ht="14.5" x14ac:dyDescent="0.35">
      <c r="A26" s="6" t="s">
        <v>21</v>
      </c>
      <c r="B26" s="14">
        <v>460</v>
      </c>
      <c r="C26" s="14">
        <v>124</v>
      </c>
    </row>
    <row r="27" spans="1:9" ht="14.5" x14ac:dyDescent="0.35">
      <c r="A27" s="6" t="s">
        <v>22</v>
      </c>
      <c r="B27" s="14">
        <v>460</v>
      </c>
      <c r="C27" s="14">
        <v>173</v>
      </c>
    </row>
    <row r="28" spans="1:9" ht="14.5" x14ac:dyDescent="0.35">
      <c r="A28" s="6" t="s">
        <v>23</v>
      </c>
      <c r="B28" s="14">
        <v>460</v>
      </c>
      <c r="C28" s="14">
        <v>105</v>
      </c>
    </row>
    <row r="29" spans="1:9" ht="14.5" x14ac:dyDescent="0.35">
      <c r="A29" s="6" t="s">
        <v>24</v>
      </c>
      <c r="B29" s="14">
        <v>460</v>
      </c>
      <c r="C29" s="14">
        <v>142</v>
      </c>
    </row>
    <row r="30" spans="1:9" ht="14.5" x14ac:dyDescent="0.35">
      <c r="A30" s="6" t="s">
        <v>25</v>
      </c>
      <c r="B30" s="14">
        <v>460</v>
      </c>
      <c r="C30" s="14">
        <v>180</v>
      </c>
    </row>
    <row r="31" spans="1:9" ht="14.5" x14ac:dyDescent="0.35">
      <c r="A31" s="6" t="s">
        <v>26</v>
      </c>
      <c r="B31" s="14">
        <v>460</v>
      </c>
      <c r="C31" s="14">
        <v>128</v>
      </c>
    </row>
    <row r="32" spans="1:9" ht="14.5" x14ac:dyDescent="0.35">
      <c r="A32" s="6" t="s">
        <v>27</v>
      </c>
      <c r="B32" s="14">
        <v>460</v>
      </c>
      <c r="C32" s="14">
        <v>112</v>
      </c>
    </row>
    <row r="33" spans="1:6" ht="14.5" x14ac:dyDescent="0.35">
      <c r="A33" s="6" t="s">
        <v>28</v>
      </c>
      <c r="B33" s="14">
        <v>460</v>
      </c>
      <c r="C33" s="14">
        <v>120</v>
      </c>
    </row>
    <row r="34" spans="1:6" ht="14.5" x14ac:dyDescent="0.35">
      <c r="A34" s="6" t="s">
        <v>29</v>
      </c>
      <c r="B34" s="14">
        <v>460</v>
      </c>
      <c r="C34" s="14">
        <v>159</v>
      </c>
      <c r="F34" s="7"/>
    </row>
    <row r="35" spans="1:6" ht="14.5" x14ac:dyDescent="0.35">
      <c r="A35" s="6" t="s">
        <v>30</v>
      </c>
      <c r="B35" s="14">
        <v>460</v>
      </c>
      <c r="C35" s="14">
        <v>148</v>
      </c>
    </row>
    <row r="36" spans="1:6" ht="14.5" x14ac:dyDescent="0.35">
      <c r="A36" s="6" t="s">
        <v>31</v>
      </c>
      <c r="B36" s="14">
        <v>460</v>
      </c>
      <c r="C36" s="14">
        <v>116</v>
      </c>
    </row>
    <row r="37" spans="1:6" ht="14.5" x14ac:dyDescent="0.35">
      <c r="A37" s="6" t="s">
        <v>32</v>
      </c>
      <c r="B37" s="14">
        <v>460</v>
      </c>
      <c r="C37" s="14">
        <v>117</v>
      </c>
    </row>
    <row r="38" spans="1:6" ht="14.5" x14ac:dyDescent="0.35">
      <c r="A38" s="6" t="s">
        <v>33</v>
      </c>
      <c r="B38" s="14">
        <v>460</v>
      </c>
      <c r="C38" s="14">
        <v>148</v>
      </c>
    </row>
    <row r="39" spans="1:6" ht="14.5" x14ac:dyDescent="0.35">
      <c r="A39" s="6" t="s">
        <v>34</v>
      </c>
      <c r="B39" s="14">
        <v>460</v>
      </c>
      <c r="C39" s="14">
        <v>138</v>
      </c>
    </row>
    <row r="40" spans="1:6" ht="14.5" x14ac:dyDescent="0.35">
      <c r="A40" s="6" t="s">
        <v>35</v>
      </c>
      <c r="B40" s="14">
        <v>460</v>
      </c>
      <c r="C40" s="14">
        <v>166</v>
      </c>
    </row>
    <row r="41" spans="1:6" ht="14.5" x14ac:dyDescent="0.35">
      <c r="A41" s="6" t="s">
        <v>36</v>
      </c>
      <c r="B41" s="14">
        <v>460</v>
      </c>
      <c r="C41" s="14">
        <v>116</v>
      </c>
    </row>
    <row r="42" spans="1:6" ht="14.5" x14ac:dyDescent="0.35">
      <c r="A42" s="6" t="s">
        <v>37</v>
      </c>
      <c r="B42" s="14">
        <v>460</v>
      </c>
      <c r="C42" s="14">
        <v>101</v>
      </c>
    </row>
    <row r="43" spans="1:6" ht="14.5" x14ac:dyDescent="0.35">
      <c r="A43" s="6" t="s">
        <v>38</v>
      </c>
      <c r="B43" s="14">
        <v>560</v>
      </c>
      <c r="C43" s="14">
        <v>101</v>
      </c>
    </row>
    <row r="44" spans="1:6" ht="14.5" x14ac:dyDescent="0.35">
      <c r="A44" s="6" t="s">
        <v>39</v>
      </c>
      <c r="B44" s="14">
        <v>560</v>
      </c>
      <c r="C44" s="14">
        <v>101</v>
      </c>
    </row>
    <row r="45" spans="1:6" ht="14.5" x14ac:dyDescent="0.35">
      <c r="A45" s="6" t="s">
        <v>40</v>
      </c>
      <c r="B45" s="14">
        <v>460</v>
      </c>
      <c r="C45" s="14">
        <v>136</v>
      </c>
    </row>
    <row r="46" spans="1:6" ht="14.5" x14ac:dyDescent="0.35">
      <c r="A46" s="6" t="s">
        <v>41</v>
      </c>
      <c r="B46" s="14">
        <v>460</v>
      </c>
      <c r="C46" s="14">
        <v>100</v>
      </c>
    </row>
    <row r="47" spans="1:6" ht="14.5" x14ac:dyDescent="0.35">
      <c r="A47" s="6" t="s">
        <v>42</v>
      </c>
      <c r="B47" s="14">
        <v>460</v>
      </c>
      <c r="C47" s="14">
        <v>117</v>
      </c>
    </row>
    <row r="48" spans="1:6" ht="14.5" x14ac:dyDescent="0.35">
      <c r="A48" s="6" t="s">
        <v>43</v>
      </c>
      <c r="B48" s="14">
        <v>460</v>
      </c>
      <c r="C48" s="14">
        <v>128</v>
      </c>
    </row>
    <row r="49" spans="1:3" ht="14.5" x14ac:dyDescent="0.35">
      <c r="A49" s="6" t="s">
        <v>44</v>
      </c>
      <c r="B49" s="14">
        <v>560</v>
      </c>
      <c r="C49" s="14">
        <v>128</v>
      </c>
    </row>
    <row r="50" spans="1:3" ht="14.5" x14ac:dyDescent="0.35">
      <c r="A50" s="6" t="s">
        <v>45</v>
      </c>
      <c r="B50" s="14">
        <v>460</v>
      </c>
      <c r="C50" s="14">
        <v>187</v>
      </c>
    </row>
    <row r="52" spans="1:3" ht="14.5" customHeight="1" x14ac:dyDescent="0.3">
      <c r="A52" s="115" t="s">
        <v>269</v>
      </c>
      <c r="B52" s="116"/>
      <c r="C52" s="117"/>
    </row>
    <row r="53" spans="1:3" ht="43.5" x14ac:dyDescent="0.3">
      <c r="A53" s="10" t="s">
        <v>269</v>
      </c>
      <c r="B53" s="11" t="s">
        <v>261</v>
      </c>
      <c r="C53" s="11" t="s">
        <v>262</v>
      </c>
    </row>
    <row r="54" spans="1:3" ht="14.5" x14ac:dyDescent="0.35">
      <c r="A54" s="6" t="s">
        <v>47</v>
      </c>
      <c r="B54" s="15">
        <v>1450</v>
      </c>
      <c r="C54" s="16">
        <v>75</v>
      </c>
    </row>
    <row r="55" spans="1:3" ht="14.5" x14ac:dyDescent="0.35">
      <c r="A55" s="6" t="s">
        <v>48</v>
      </c>
      <c r="B55" s="15">
        <v>560</v>
      </c>
      <c r="C55" s="16">
        <v>160</v>
      </c>
    </row>
    <row r="56" spans="1:3" ht="14.5" x14ac:dyDescent="0.35">
      <c r="A56" s="6" t="s">
        <v>49</v>
      </c>
      <c r="B56" s="15">
        <v>560</v>
      </c>
      <c r="C56" s="16">
        <v>85</v>
      </c>
    </row>
    <row r="57" spans="1:3" ht="14.5" x14ac:dyDescent="0.35">
      <c r="A57" s="6" t="s">
        <v>50</v>
      </c>
      <c r="B57" s="15">
        <v>1450</v>
      </c>
      <c r="C57" s="16">
        <v>135</v>
      </c>
    </row>
    <row r="58" spans="1:3" ht="14.5" x14ac:dyDescent="0.35">
      <c r="A58" s="6" t="s">
        <v>51</v>
      </c>
      <c r="B58" s="15">
        <v>560</v>
      </c>
      <c r="C58" s="16">
        <v>126.57</v>
      </c>
    </row>
    <row r="59" spans="1:3" ht="14.5" x14ac:dyDescent="0.35">
      <c r="A59" s="6" t="s">
        <v>52</v>
      </c>
      <c r="B59" s="15">
        <v>1450</v>
      </c>
      <c r="C59" s="16">
        <v>175</v>
      </c>
    </row>
    <row r="60" spans="1:3" ht="14.5" x14ac:dyDescent="0.35">
      <c r="A60" s="6" t="s">
        <v>53</v>
      </c>
      <c r="B60" s="15">
        <v>1450</v>
      </c>
      <c r="C60" s="16">
        <v>140</v>
      </c>
    </row>
    <row r="61" spans="1:3" ht="14.5" x14ac:dyDescent="0.35">
      <c r="A61" s="6" t="s">
        <v>54</v>
      </c>
      <c r="B61" s="15">
        <v>1450</v>
      </c>
      <c r="C61" s="16">
        <v>140</v>
      </c>
    </row>
    <row r="62" spans="1:3" ht="14.5" x14ac:dyDescent="0.35">
      <c r="A62" s="6" t="s">
        <v>266</v>
      </c>
      <c r="B62" s="15">
        <v>1450</v>
      </c>
      <c r="C62" s="16">
        <v>185</v>
      </c>
    </row>
    <row r="63" spans="1:3" ht="14.5" x14ac:dyDescent="0.35">
      <c r="A63" s="6" t="s">
        <v>55</v>
      </c>
      <c r="B63" s="15">
        <v>1450</v>
      </c>
      <c r="C63" s="16">
        <v>210</v>
      </c>
    </row>
    <row r="64" spans="1:3" ht="14.5" x14ac:dyDescent="0.35">
      <c r="A64" s="6" t="s">
        <v>56</v>
      </c>
      <c r="B64" s="15">
        <v>1450</v>
      </c>
      <c r="C64" s="16">
        <v>210</v>
      </c>
    </row>
    <row r="65" spans="1:3" ht="14.5" x14ac:dyDescent="0.35">
      <c r="A65" s="6" t="s">
        <v>57</v>
      </c>
      <c r="B65" s="15">
        <v>1450</v>
      </c>
      <c r="C65" s="16">
        <v>185</v>
      </c>
    </row>
    <row r="66" spans="1:3" ht="14.5" x14ac:dyDescent="0.35">
      <c r="A66" s="6" t="s">
        <v>58</v>
      </c>
      <c r="B66" s="15">
        <v>1450</v>
      </c>
      <c r="C66" s="16">
        <v>135</v>
      </c>
    </row>
    <row r="67" spans="1:3" ht="14.5" x14ac:dyDescent="0.35">
      <c r="A67" s="6" t="s">
        <v>59</v>
      </c>
      <c r="B67" s="15">
        <v>1450</v>
      </c>
      <c r="C67" s="16">
        <v>200</v>
      </c>
    </row>
    <row r="68" spans="1:3" ht="14.5" x14ac:dyDescent="0.35">
      <c r="A68" s="6" t="s">
        <v>60</v>
      </c>
      <c r="B68" s="15">
        <v>1450</v>
      </c>
      <c r="C68" s="16">
        <v>115</v>
      </c>
    </row>
    <row r="69" spans="1:3" ht="14.5" x14ac:dyDescent="0.35">
      <c r="A69" s="6" t="s">
        <v>61</v>
      </c>
      <c r="B69" s="15">
        <v>1450</v>
      </c>
      <c r="C69" s="16">
        <v>195</v>
      </c>
    </row>
    <row r="70" spans="1:3" ht="14.5" x14ac:dyDescent="0.35">
      <c r="A70" s="6" t="s">
        <v>62</v>
      </c>
      <c r="B70" s="15">
        <v>1450</v>
      </c>
      <c r="C70" s="16">
        <v>140</v>
      </c>
    </row>
    <row r="71" spans="1:3" ht="14.5" x14ac:dyDescent="0.35">
      <c r="A71" s="6" t="s">
        <v>63</v>
      </c>
      <c r="B71" s="15">
        <v>1450</v>
      </c>
      <c r="C71" s="16">
        <v>140</v>
      </c>
    </row>
    <row r="72" spans="1:3" ht="14.5" x14ac:dyDescent="0.35">
      <c r="A72" s="6" t="s">
        <v>64</v>
      </c>
      <c r="B72" s="15">
        <v>560</v>
      </c>
      <c r="C72" s="16">
        <v>135</v>
      </c>
    </row>
    <row r="73" spans="1:3" ht="14.5" x14ac:dyDescent="0.35">
      <c r="A73" s="6" t="s">
        <v>65</v>
      </c>
      <c r="B73" s="15">
        <v>1450</v>
      </c>
      <c r="C73" s="16">
        <v>135</v>
      </c>
    </row>
    <row r="74" spans="1:3" ht="14.5" x14ac:dyDescent="0.35">
      <c r="A74" s="6" t="s">
        <v>66</v>
      </c>
      <c r="B74" s="15">
        <v>1450</v>
      </c>
      <c r="C74" s="16">
        <v>100</v>
      </c>
    </row>
    <row r="75" spans="1:3" ht="14.5" x14ac:dyDescent="0.35">
      <c r="A75" s="6" t="s">
        <v>67</v>
      </c>
      <c r="B75" s="15">
        <v>1450</v>
      </c>
      <c r="C75" s="16">
        <v>140</v>
      </c>
    </row>
    <row r="76" spans="1:3" ht="14.5" x14ac:dyDescent="0.35">
      <c r="A76" s="6" t="s">
        <v>68</v>
      </c>
      <c r="B76" s="15">
        <v>1450</v>
      </c>
      <c r="C76" s="16">
        <v>130</v>
      </c>
    </row>
    <row r="77" spans="1:3" ht="14.5" x14ac:dyDescent="0.35">
      <c r="A77" s="6" t="s">
        <v>69</v>
      </c>
      <c r="B77" s="15">
        <v>1450</v>
      </c>
      <c r="C77" s="16">
        <v>100</v>
      </c>
    </row>
    <row r="78" spans="1:3" ht="14.5" x14ac:dyDescent="0.35">
      <c r="A78" s="6" t="s">
        <v>70</v>
      </c>
      <c r="B78" s="15">
        <v>1450</v>
      </c>
      <c r="C78" s="16">
        <v>185</v>
      </c>
    </row>
    <row r="79" spans="1:3" ht="14.5" x14ac:dyDescent="0.35">
      <c r="A79" s="6" t="s">
        <v>71</v>
      </c>
      <c r="B79" s="15">
        <v>560</v>
      </c>
      <c r="C79" s="16">
        <v>135</v>
      </c>
    </row>
    <row r="80" spans="1:3" ht="14.5" x14ac:dyDescent="0.35">
      <c r="A80" s="6" t="s">
        <v>72</v>
      </c>
      <c r="B80" s="15">
        <v>1450</v>
      </c>
      <c r="C80" s="16">
        <v>135</v>
      </c>
    </row>
    <row r="81" spans="1:3" ht="14.5" x14ac:dyDescent="0.35">
      <c r="A81" s="6" t="s">
        <v>73</v>
      </c>
      <c r="B81" s="15">
        <v>1450</v>
      </c>
      <c r="C81" s="16">
        <v>180</v>
      </c>
    </row>
    <row r="82" spans="1:3" ht="14.5" x14ac:dyDescent="0.35">
      <c r="A82" s="6" t="s">
        <v>74</v>
      </c>
      <c r="B82" s="15">
        <v>1450</v>
      </c>
      <c r="C82" s="16">
        <v>140</v>
      </c>
    </row>
    <row r="83" spans="1:3" ht="14.5" x14ac:dyDescent="0.35">
      <c r="A83" s="6" t="s">
        <v>75</v>
      </c>
      <c r="B83" s="15">
        <v>1450</v>
      </c>
      <c r="C83" s="16">
        <v>165</v>
      </c>
    </row>
    <row r="84" spans="1:3" ht="14.5" x14ac:dyDescent="0.35">
      <c r="A84" s="6" t="s">
        <v>76</v>
      </c>
      <c r="B84" s="15">
        <v>1450</v>
      </c>
      <c r="C84" s="16">
        <v>90</v>
      </c>
    </row>
    <row r="85" spans="1:3" ht="14.5" x14ac:dyDescent="0.35">
      <c r="A85" s="6" t="s">
        <v>77</v>
      </c>
      <c r="B85" s="15">
        <v>1450</v>
      </c>
      <c r="C85" s="16">
        <v>115</v>
      </c>
    </row>
    <row r="86" spans="1:3" ht="14.5" x14ac:dyDescent="0.35">
      <c r="A86" s="6" t="s">
        <v>78</v>
      </c>
      <c r="B86" s="15">
        <v>1450</v>
      </c>
      <c r="C86" s="16">
        <v>115</v>
      </c>
    </row>
    <row r="87" spans="1:3" ht="14.5" x14ac:dyDescent="0.35">
      <c r="A87" s="6" t="s">
        <v>79</v>
      </c>
      <c r="B87" s="15">
        <v>1450</v>
      </c>
      <c r="C87" s="16">
        <v>105</v>
      </c>
    </row>
    <row r="88" spans="1:3" ht="14.5" x14ac:dyDescent="0.35">
      <c r="A88" s="6" t="s">
        <v>80</v>
      </c>
      <c r="B88" s="15">
        <v>1450</v>
      </c>
      <c r="C88" s="16">
        <v>165</v>
      </c>
    </row>
    <row r="89" spans="1:3" ht="14.5" x14ac:dyDescent="0.35">
      <c r="A89" s="6" t="s">
        <v>81</v>
      </c>
      <c r="B89" s="15">
        <v>1450</v>
      </c>
      <c r="C89" s="16">
        <v>75</v>
      </c>
    </row>
    <row r="90" spans="1:3" ht="14.5" x14ac:dyDescent="0.35">
      <c r="A90" s="6" t="s">
        <v>82</v>
      </c>
      <c r="B90" s="15">
        <v>1450</v>
      </c>
      <c r="C90" s="16">
        <v>135</v>
      </c>
    </row>
    <row r="91" spans="1:3" ht="14.5" x14ac:dyDescent="0.35">
      <c r="A91" s="6" t="s">
        <v>83</v>
      </c>
      <c r="B91" s="15">
        <v>1450</v>
      </c>
      <c r="C91" s="16">
        <v>80</v>
      </c>
    </row>
    <row r="92" spans="1:3" ht="14.5" x14ac:dyDescent="0.35">
      <c r="A92" s="6" t="s">
        <v>84</v>
      </c>
      <c r="B92" s="15">
        <v>1450</v>
      </c>
      <c r="C92" s="16">
        <v>145</v>
      </c>
    </row>
    <row r="93" spans="1:3" ht="14.5" x14ac:dyDescent="0.35">
      <c r="A93" s="6" t="s">
        <v>85</v>
      </c>
      <c r="B93" s="15">
        <v>560</v>
      </c>
      <c r="C93" s="16">
        <v>145</v>
      </c>
    </row>
    <row r="94" spans="1:3" ht="14.5" x14ac:dyDescent="0.35">
      <c r="A94" s="6" t="s">
        <v>86</v>
      </c>
      <c r="B94" s="15">
        <v>1450</v>
      </c>
      <c r="C94" s="16">
        <v>175</v>
      </c>
    </row>
    <row r="95" spans="1:3" ht="14.5" x14ac:dyDescent="0.35">
      <c r="A95" s="6" t="s">
        <v>87</v>
      </c>
      <c r="B95" s="15">
        <v>1450</v>
      </c>
      <c r="C95" s="16">
        <v>155</v>
      </c>
    </row>
    <row r="96" spans="1:3" ht="14.5" x14ac:dyDescent="0.35">
      <c r="A96" s="6" t="s">
        <v>88</v>
      </c>
      <c r="B96" s="15">
        <v>1450</v>
      </c>
      <c r="C96" s="16">
        <v>120</v>
      </c>
    </row>
    <row r="97" spans="1:3" ht="14.5" x14ac:dyDescent="0.35">
      <c r="A97" s="6" t="s">
        <v>89</v>
      </c>
      <c r="B97" s="15">
        <v>1450</v>
      </c>
      <c r="C97" s="16">
        <v>85</v>
      </c>
    </row>
    <row r="98" spans="1:3" ht="14.5" x14ac:dyDescent="0.35">
      <c r="A98" s="6" t="s">
        <v>90</v>
      </c>
      <c r="B98" s="15">
        <v>1450</v>
      </c>
      <c r="C98" s="16">
        <v>140</v>
      </c>
    </row>
    <row r="99" spans="1:3" ht="14.5" x14ac:dyDescent="0.35">
      <c r="A99" s="6" t="s">
        <v>91</v>
      </c>
      <c r="B99" s="15">
        <v>1450</v>
      </c>
      <c r="C99" s="16">
        <v>115</v>
      </c>
    </row>
    <row r="100" spans="1:3" ht="14.5" x14ac:dyDescent="0.35">
      <c r="A100" s="6" t="s">
        <v>92</v>
      </c>
      <c r="B100" s="15">
        <v>1450</v>
      </c>
      <c r="C100" s="16">
        <v>135</v>
      </c>
    </row>
    <row r="101" spans="1:3" ht="14.5" x14ac:dyDescent="0.35">
      <c r="A101" s="6" t="s">
        <v>93</v>
      </c>
      <c r="B101" s="15">
        <v>1450</v>
      </c>
      <c r="C101" s="16">
        <v>140</v>
      </c>
    </row>
    <row r="102" spans="1:3" ht="14.5" x14ac:dyDescent="0.35">
      <c r="A102" s="6" t="s">
        <v>94</v>
      </c>
      <c r="B102" s="15">
        <v>1450</v>
      </c>
      <c r="C102" s="16">
        <v>130</v>
      </c>
    </row>
    <row r="103" spans="1:3" ht="14.5" x14ac:dyDescent="0.35">
      <c r="A103" s="6" t="s">
        <v>95</v>
      </c>
      <c r="B103" s="15">
        <v>1450</v>
      </c>
      <c r="C103" s="16">
        <v>150</v>
      </c>
    </row>
    <row r="104" spans="1:3" ht="14.5" x14ac:dyDescent="0.35">
      <c r="A104" s="6" t="s">
        <v>96</v>
      </c>
      <c r="B104" s="15">
        <v>1450</v>
      </c>
      <c r="C104" s="16">
        <v>185</v>
      </c>
    </row>
    <row r="105" spans="1:3" ht="14.5" x14ac:dyDescent="0.35">
      <c r="A105" s="6" t="s">
        <v>97</v>
      </c>
      <c r="B105" s="15">
        <v>1450</v>
      </c>
      <c r="C105" s="16">
        <v>170</v>
      </c>
    </row>
    <row r="106" spans="1:3" ht="14.5" x14ac:dyDescent="0.35">
      <c r="A106" s="6" t="s">
        <v>98</v>
      </c>
      <c r="B106" s="15">
        <v>1450</v>
      </c>
      <c r="C106" s="16">
        <v>140</v>
      </c>
    </row>
    <row r="107" spans="1:3" ht="14.5" x14ac:dyDescent="0.35">
      <c r="A107" s="6" t="s">
        <v>99</v>
      </c>
      <c r="B107" s="15">
        <v>1450</v>
      </c>
      <c r="C107" s="16">
        <v>170</v>
      </c>
    </row>
    <row r="108" spans="1:3" ht="14.5" x14ac:dyDescent="0.35">
      <c r="A108" s="6" t="s">
        <v>100</v>
      </c>
      <c r="B108" s="15">
        <v>1450</v>
      </c>
      <c r="C108" s="16">
        <v>110</v>
      </c>
    </row>
    <row r="109" spans="1:3" ht="14.5" x14ac:dyDescent="0.35">
      <c r="A109" s="6" t="s">
        <v>101</v>
      </c>
      <c r="B109" s="15">
        <v>1450</v>
      </c>
      <c r="C109" s="16">
        <v>140</v>
      </c>
    </row>
    <row r="110" spans="1:3" ht="14.5" x14ac:dyDescent="0.35">
      <c r="A110" s="6" t="s">
        <v>102</v>
      </c>
      <c r="B110" s="15">
        <v>1450</v>
      </c>
      <c r="C110" s="16">
        <v>140</v>
      </c>
    </row>
    <row r="111" spans="1:3" ht="14.5" x14ac:dyDescent="0.35">
      <c r="A111" s="6" t="s">
        <v>103</v>
      </c>
      <c r="B111" s="15">
        <v>1450</v>
      </c>
      <c r="C111" s="16">
        <v>125</v>
      </c>
    </row>
    <row r="112" spans="1:3" ht="14.5" x14ac:dyDescent="0.35">
      <c r="A112" s="6" t="s">
        <v>104</v>
      </c>
      <c r="B112" s="15">
        <v>1450</v>
      </c>
      <c r="C112" s="16">
        <v>85</v>
      </c>
    </row>
    <row r="113" spans="1:3" ht="14.5" x14ac:dyDescent="0.35">
      <c r="A113" s="6" t="s">
        <v>105</v>
      </c>
      <c r="B113" s="15">
        <v>1450</v>
      </c>
      <c r="C113" s="16">
        <v>80</v>
      </c>
    </row>
    <row r="114" spans="1:3" ht="14.5" x14ac:dyDescent="0.35">
      <c r="A114" s="6" t="s">
        <v>106</v>
      </c>
      <c r="B114" s="15">
        <v>1450</v>
      </c>
      <c r="C114" s="16">
        <v>145</v>
      </c>
    </row>
    <row r="115" spans="1:3" ht="14.5" x14ac:dyDescent="0.35">
      <c r="A115" s="6" t="s">
        <v>107</v>
      </c>
      <c r="B115" s="15">
        <v>560</v>
      </c>
      <c r="C115" s="16">
        <v>145</v>
      </c>
    </row>
    <row r="116" spans="1:3" ht="14.5" x14ac:dyDescent="0.35">
      <c r="A116" s="6" t="s">
        <v>108</v>
      </c>
      <c r="B116" s="15">
        <v>1450</v>
      </c>
      <c r="C116" s="16">
        <v>120</v>
      </c>
    </row>
    <row r="117" spans="1:3" ht="14.5" x14ac:dyDescent="0.35">
      <c r="A117" s="6" t="s">
        <v>109</v>
      </c>
      <c r="B117" s="15">
        <v>1450</v>
      </c>
      <c r="C117" s="16">
        <v>140</v>
      </c>
    </row>
    <row r="118" spans="1:3" ht="14.5" x14ac:dyDescent="0.35">
      <c r="A118" s="6" t="s">
        <v>110</v>
      </c>
      <c r="B118" s="15">
        <v>1450</v>
      </c>
      <c r="C118" s="16">
        <v>135</v>
      </c>
    </row>
    <row r="119" spans="1:3" ht="14.5" x14ac:dyDescent="0.35">
      <c r="A119" s="6" t="s">
        <v>111</v>
      </c>
      <c r="B119" s="15">
        <v>1450</v>
      </c>
      <c r="C119" s="16">
        <v>115</v>
      </c>
    </row>
    <row r="120" spans="1:3" ht="14.5" x14ac:dyDescent="0.35">
      <c r="A120" s="6" t="s">
        <v>112</v>
      </c>
      <c r="B120" s="15">
        <v>1450</v>
      </c>
      <c r="C120" s="16">
        <v>120</v>
      </c>
    </row>
    <row r="121" spans="1:3" ht="14.5" x14ac:dyDescent="0.35">
      <c r="A121" s="6" t="s">
        <v>113</v>
      </c>
      <c r="B121" s="15">
        <v>1450</v>
      </c>
      <c r="C121" s="16">
        <v>215</v>
      </c>
    </row>
    <row r="122" spans="1:3" ht="14.5" x14ac:dyDescent="0.35">
      <c r="A122" s="6" t="s">
        <v>114</v>
      </c>
      <c r="B122" s="15">
        <v>1450</v>
      </c>
      <c r="C122" s="16">
        <v>140</v>
      </c>
    </row>
    <row r="123" spans="1:3" ht="14.5" x14ac:dyDescent="0.35">
      <c r="A123" s="12" t="s">
        <v>115</v>
      </c>
      <c r="B123" s="14">
        <v>560</v>
      </c>
      <c r="C123" s="14">
        <v>145</v>
      </c>
    </row>
    <row r="124" spans="1:3" ht="14.5" x14ac:dyDescent="0.35">
      <c r="A124" s="6" t="s">
        <v>116</v>
      </c>
      <c r="B124" s="15">
        <v>560</v>
      </c>
      <c r="C124" s="16">
        <v>145</v>
      </c>
    </row>
    <row r="125" spans="1:3" ht="14.5" x14ac:dyDescent="0.35">
      <c r="A125" s="6" t="s">
        <v>117</v>
      </c>
      <c r="B125" s="15">
        <v>1450</v>
      </c>
      <c r="C125" s="16">
        <v>140</v>
      </c>
    </row>
    <row r="126" spans="1:3" ht="14.5" x14ac:dyDescent="0.35">
      <c r="A126" s="6" t="s">
        <v>118</v>
      </c>
      <c r="B126" s="15">
        <v>1450</v>
      </c>
      <c r="C126" s="16">
        <v>115</v>
      </c>
    </row>
    <row r="127" spans="1:3" ht="14.5" x14ac:dyDescent="0.35">
      <c r="A127" s="6" t="s">
        <v>119</v>
      </c>
      <c r="B127" s="15">
        <v>1450</v>
      </c>
      <c r="C127" s="16">
        <v>135</v>
      </c>
    </row>
    <row r="128" spans="1:3" ht="14.5" x14ac:dyDescent="0.35">
      <c r="A128" s="6" t="s">
        <v>120</v>
      </c>
      <c r="B128" s="15">
        <v>1450</v>
      </c>
      <c r="C128" s="16">
        <v>125</v>
      </c>
    </row>
    <row r="129" spans="1:3" ht="14.5" x14ac:dyDescent="0.35">
      <c r="A129" s="6" t="s">
        <v>121</v>
      </c>
      <c r="B129" s="15">
        <v>1450</v>
      </c>
      <c r="C129" s="16">
        <v>90</v>
      </c>
    </row>
    <row r="130" spans="1:3" ht="14.5" x14ac:dyDescent="0.35">
      <c r="A130" s="6" t="s">
        <v>122</v>
      </c>
      <c r="B130" s="15">
        <v>1450</v>
      </c>
      <c r="C130" s="16">
        <v>160</v>
      </c>
    </row>
    <row r="131" spans="1:3" ht="14.5" x14ac:dyDescent="0.35">
      <c r="A131" s="6" t="s">
        <v>123</v>
      </c>
      <c r="B131" s="15">
        <v>1450</v>
      </c>
      <c r="C131" s="16">
        <v>125</v>
      </c>
    </row>
    <row r="132" spans="1:3" ht="14.5" x14ac:dyDescent="0.35">
      <c r="A132" s="6" t="s">
        <v>124</v>
      </c>
      <c r="B132" s="15">
        <v>1450</v>
      </c>
      <c r="C132" s="16">
        <v>125</v>
      </c>
    </row>
    <row r="133" spans="1:3" ht="14.5" x14ac:dyDescent="0.35">
      <c r="A133" s="6" t="s">
        <v>125</v>
      </c>
      <c r="B133" s="15">
        <v>1450</v>
      </c>
      <c r="C133" s="16">
        <v>205</v>
      </c>
    </row>
    <row r="134" spans="1:3" ht="14.5" x14ac:dyDescent="0.35">
      <c r="A134" s="6" t="s">
        <v>126</v>
      </c>
      <c r="B134" s="15">
        <v>560</v>
      </c>
      <c r="C134" s="16">
        <v>160</v>
      </c>
    </row>
    <row r="135" spans="1:3" ht="14.5" x14ac:dyDescent="0.35">
      <c r="A135" s="6" t="s">
        <v>127</v>
      </c>
      <c r="B135" s="15">
        <v>1450</v>
      </c>
      <c r="C135" s="16">
        <v>195</v>
      </c>
    </row>
    <row r="136" spans="1:3" ht="14.5" x14ac:dyDescent="0.35">
      <c r="A136" s="6" t="s">
        <v>128</v>
      </c>
      <c r="B136" s="15">
        <v>1450</v>
      </c>
      <c r="C136" s="16">
        <v>145</v>
      </c>
    </row>
    <row r="137" spans="1:3" ht="14.5" x14ac:dyDescent="0.35">
      <c r="A137" s="6" t="s">
        <v>129</v>
      </c>
      <c r="B137" s="15">
        <v>1450</v>
      </c>
      <c r="C137" s="16">
        <v>145</v>
      </c>
    </row>
    <row r="138" spans="1:3" ht="14.5" x14ac:dyDescent="0.35">
      <c r="A138" s="6" t="s">
        <v>130</v>
      </c>
      <c r="B138" s="15">
        <v>1450</v>
      </c>
      <c r="C138" s="16">
        <v>85</v>
      </c>
    </row>
    <row r="139" spans="1:3" ht="14.5" x14ac:dyDescent="0.35">
      <c r="A139" s="6" t="s">
        <v>131</v>
      </c>
      <c r="B139" s="15">
        <v>560</v>
      </c>
      <c r="C139" s="16">
        <v>145</v>
      </c>
    </row>
    <row r="140" spans="1:3" ht="14.5" x14ac:dyDescent="0.35">
      <c r="A140" s="6" t="s">
        <v>132</v>
      </c>
      <c r="B140" s="15">
        <v>1450</v>
      </c>
      <c r="C140" s="16">
        <v>210</v>
      </c>
    </row>
    <row r="141" spans="1:3" ht="14.5" x14ac:dyDescent="0.35">
      <c r="A141" s="6" t="s">
        <v>133</v>
      </c>
      <c r="B141" s="15">
        <v>1450</v>
      </c>
      <c r="C141" s="16">
        <v>170</v>
      </c>
    </row>
    <row r="142" spans="1:3" ht="14.5" x14ac:dyDescent="0.35">
      <c r="A142" s="6" t="s">
        <v>134</v>
      </c>
      <c r="B142" s="15">
        <v>1450</v>
      </c>
      <c r="C142" s="16">
        <v>275</v>
      </c>
    </row>
    <row r="143" spans="1:3" ht="14.5" x14ac:dyDescent="0.35">
      <c r="A143" s="6" t="s">
        <v>135</v>
      </c>
      <c r="B143" s="15">
        <v>1450</v>
      </c>
      <c r="C143" s="16">
        <v>135</v>
      </c>
    </row>
    <row r="144" spans="1:3" ht="14.5" x14ac:dyDescent="0.35">
      <c r="A144" s="6" t="s">
        <v>136</v>
      </c>
      <c r="B144" s="15">
        <v>1450</v>
      </c>
      <c r="C144" s="16">
        <v>175</v>
      </c>
    </row>
    <row r="145" spans="1:3" ht="14.5" x14ac:dyDescent="0.35">
      <c r="A145" s="6" t="s">
        <v>137</v>
      </c>
      <c r="B145" s="15">
        <v>1450</v>
      </c>
      <c r="C145" s="16">
        <v>165</v>
      </c>
    </row>
    <row r="146" spans="1:3" ht="14.5" x14ac:dyDescent="0.35">
      <c r="A146" s="6" t="s">
        <v>138</v>
      </c>
      <c r="B146" s="15">
        <v>1450</v>
      </c>
      <c r="C146" s="16">
        <v>145</v>
      </c>
    </row>
    <row r="147" spans="1:3" ht="14.5" x14ac:dyDescent="0.35">
      <c r="A147" s="6" t="s">
        <v>139</v>
      </c>
      <c r="B147" s="15">
        <v>1450</v>
      </c>
      <c r="C147" s="16">
        <v>195</v>
      </c>
    </row>
    <row r="148" spans="1:3" ht="14.5" x14ac:dyDescent="0.35">
      <c r="A148" s="6" t="s">
        <v>140</v>
      </c>
      <c r="B148" s="15">
        <v>1450</v>
      </c>
      <c r="C148" s="16">
        <v>180</v>
      </c>
    </row>
    <row r="149" spans="1:3" ht="29" x14ac:dyDescent="0.35">
      <c r="A149" s="6" t="s">
        <v>141</v>
      </c>
      <c r="B149" s="15">
        <v>1450</v>
      </c>
      <c r="C149" s="16">
        <v>145</v>
      </c>
    </row>
    <row r="150" spans="1:3" ht="14.5" x14ac:dyDescent="0.35">
      <c r="A150" s="6" t="s">
        <v>142</v>
      </c>
      <c r="B150" s="15">
        <v>1450</v>
      </c>
      <c r="C150" s="16">
        <v>190</v>
      </c>
    </row>
    <row r="151" spans="1:3" ht="14.5" x14ac:dyDescent="0.35">
      <c r="A151" s="6" t="s">
        <v>143</v>
      </c>
      <c r="B151" s="15">
        <v>1450</v>
      </c>
      <c r="C151" s="16">
        <v>100</v>
      </c>
    </row>
    <row r="152" spans="1:3" ht="14.5" x14ac:dyDescent="0.35">
      <c r="A152" s="6" t="s">
        <v>144</v>
      </c>
      <c r="B152" s="15">
        <v>1450</v>
      </c>
      <c r="C152" s="16">
        <v>150</v>
      </c>
    </row>
    <row r="153" spans="1:3" ht="14.5" x14ac:dyDescent="0.35">
      <c r="A153" s="6" t="s">
        <v>145</v>
      </c>
      <c r="B153" s="15">
        <v>1450</v>
      </c>
      <c r="C153" s="16">
        <v>175</v>
      </c>
    </row>
    <row r="154" spans="1:3" ht="14.5" x14ac:dyDescent="0.35">
      <c r="A154" s="6" t="s">
        <v>146</v>
      </c>
      <c r="B154" s="15">
        <v>560</v>
      </c>
      <c r="C154" s="16">
        <v>95</v>
      </c>
    </row>
    <row r="155" spans="1:3" ht="14.5" x14ac:dyDescent="0.35">
      <c r="A155" s="6" t="s">
        <v>147</v>
      </c>
      <c r="B155" s="15">
        <v>1450</v>
      </c>
      <c r="C155" s="16">
        <v>95</v>
      </c>
    </row>
    <row r="156" spans="1:3" ht="14.5" x14ac:dyDescent="0.35">
      <c r="A156" s="6" t="s">
        <v>148</v>
      </c>
      <c r="B156" s="15">
        <v>1450</v>
      </c>
      <c r="C156" s="16">
        <v>105</v>
      </c>
    </row>
    <row r="157" spans="1:3" ht="14.5" x14ac:dyDescent="0.35">
      <c r="A157" s="6" t="s">
        <v>149</v>
      </c>
      <c r="B157" s="15">
        <v>1450</v>
      </c>
      <c r="C157" s="16">
        <v>165</v>
      </c>
    </row>
    <row r="158" spans="1:3" ht="14.5" x14ac:dyDescent="0.35">
      <c r="A158" s="6" t="s">
        <v>150</v>
      </c>
      <c r="B158" s="15">
        <v>1450</v>
      </c>
      <c r="C158" s="16">
        <v>160</v>
      </c>
    </row>
    <row r="159" spans="1:3" ht="14.5" x14ac:dyDescent="0.35">
      <c r="A159" s="6" t="s">
        <v>151</v>
      </c>
      <c r="B159" s="15">
        <v>1450</v>
      </c>
      <c r="C159" s="16">
        <v>135</v>
      </c>
    </row>
    <row r="160" spans="1:3" ht="14.5" x14ac:dyDescent="0.35">
      <c r="A160" s="6" t="s">
        <v>152</v>
      </c>
      <c r="B160" s="15">
        <v>1450</v>
      </c>
      <c r="C160" s="16">
        <v>95</v>
      </c>
    </row>
    <row r="161" spans="1:3" ht="14.5" x14ac:dyDescent="0.35">
      <c r="A161" s="6" t="s">
        <v>153</v>
      </c>
      <c r="B161" s="15">
        <v>1450</v>
      </c>
      <c r="C161" s="16">
        <v>135</v>
      </c>
    </row>
    <row r="162" spans="1:3" ht="14.5" x14ac:dyDescent="0.35">
      <c r="A162" s="6" t="s">
        <v>154</v>
      </c>
      <c r="B162" s="15">
        <v>1450</v>
      </c>
      <c r="C162" s="16">
        <v>110</v>
      </c>
    </row>
    <row r="163" spans="1:3" ht="14.5" x14ac:dyDescent="0.35">
      <c r="A163" s="6" t="s">
        <v>155</v>
      </c>
      <c r="B163" s="15">
        <v>1450</v>
      </c>
      <c r="C163" s="16">
        <v>75</v>
      </c>
    </row>
    <row r="164" spans="1:3" ht="14.5" x14ac:dyDescent="0.35">
      <c r="A164" s="6" t="s">
        <v>156</v>
      </c>
      <c r="B164" s="15">
        <v>1450</v>
      </c>
      <c r="C164" s="16">
        <v>140</v>
      </c>
    </row>
    <row r="165" spans="1:3" ht="14.5" x14ac:dyDescent="0.35">
      <c r="A165" s="6" t="s">
        <v>157</v>
      </c>
      <c r="B165" s="15">
        <v>1450</v>
      </c>
      <c r="C165" s="16">
        <v>110</v>
      </c>
    </row>
    <row r="166" spans="1:3" ht="14.5" x14ac:dyDescent="0.35">
      <c r="A166" s="6" t="s">
        <v>158</v>
      </c>
      <c r="B166" s="15">
        <v>1450</v>
      </c>
      <c r="C166" s="16">
        <v>185</v>
      </c>
    </row>
    <row r="167" spans="1:3" ht="14.5" x14ac:dyDescent="0.35">
      <c r="A167" s="6" t="s">
        <v>159</v>
      </c>
      <c r="B167" s="15">
        <v>1450</v>
      </c>
      <c r="C167" s="16">
        <v>135</v>
      </c>
    </row>
    <row r="168" spans="1:3" ht="14.5" x14ac:dyDescent="0.35">
      <c r="A168" s="6" t="s">
        <v>160</v>
      </c>
      <c r="B168" s="15">
        <v>560</v>
      </c>
      <c r="C168" s="16">
        <v>170</v>
      </c>
    </row>
    <row r="169" spans="1:3" ht="14.5" x14ac:dyDescent="0.35">
      <c r="A169" s="6" t="s">
        <v>161</v>
      </c>
      <c r="B169" s="15">
        <v>560</v>
      </c>
      <c r="C169" s="16">
        <v>97.27</v>
      </c>
    </row>
    <row r="170" spans="1:3" ht="14.5" x14ac:dyDescent="0.35">
      <c r="A170" s="6" t="s">
        <v>162</v>
      </c>
      <c r="B170" s="15">
        <v>1450</v>
      </c>
      <c r="C170" s="16">
        <v>90</v>
      </c>
    </row>
    <row r="171" spans="1:3" ht="14.5" x14ac:dyDescent="0.35">
      <c r="A171" s="6" t="s">
        <v>163</v>
      </c>
      <c r="B171" s="15">
        <v>560</v>
      </c>
      <c r="C171" s="16">
        <v>140</v>
      </c>
    </row>
    <row r="172" spans="1:3" ht="14.5" x14ac:dyDescent="0.35">
      <c r="A172" s="6" t="s">
        <v>164</v>
      </c>
      <c r="B172" s="15">
        <v>1450</v>
      </c>
      <c r="C172" s="16">
        <v>140</v>
      </c>
    </row>
    <row r="173" spans="1:3" ht="14.5" x14ac:dyDescent="0.35">
      <c r="A173" s="6" t="s">
        <v>165</v>
      </c>
      <c r="B173" s="15">
        <v>560</v>
      </c>
      <c r="C173" s="16">
        <v>130</v>
      </c>
    </row>
    <row r="174" spans="1:3" ht="14.5" x14ac:dyDescent="0.35">
      <c r="A174" s="6" t="s">
        <v>166</v>
      </c>
      <c r="B174" s="15">
        <v>1450</v>
      </c>
      <c r="C174" s="16">
        <v>140</v>
      </c>
    </row>
    <row r="175" spans="1:3" ht="14.5" x14ac:dyDescent="0.35">
      <c r="A175" s="6" t="s">
        <v>167</v>
      </c>
      <c r="B175" s="15">
        <v>1450</v>
      </c>
      <c r="C175" s="16">
        <v>75</v>
      </c>
    </row>
    <row r="176" spans="1:3" ht="14.5" x14ac:dyDescent="0.35">
      <c r="A176" s="6" t="s">
        <v>168</v>
      </c>
      <c r="B176" s="15">
        <v>1450</v>
      </c>
      <c r="C176" s="16">
        <v>85</v>
      </c>
    </row>
    <row r="177" spans="1:3" ht="14.5" x14ac:dyDescent="0.35">
      <c r="A177" s="6" t="s">
        <v>169</v>
      </c>
      <c r="B177" s="15">
        <v>1450</v>
      </c>
      <c r="C177" s="16">
        <v>135</v>
      </c>
    </row>
    <row r="178" spans="1:3" ht="14.5" x14ac:dyDescent="0.35">
      <c r="A178" s="6" t="s">
        <v>170</v>
      </c>
      <c r="B178" s="15">
        <v>1450</v>
      </c>
      <c r="C178" s="16">
        <v>135</v>
      </c>
    </row>
    <row r="179" spans="1:3" ht="14.5" x14ac:dyDescent="0.35">
      <c r="A179" s="6" t="s">
        <v>171</v>
      </c>
      <c r="B179" s="15">
        <v>1450</v>
      </c>
      <c r="C179" s="16">
        <v>135</v>
      </c>
    </row>
    <row r="180" spans="1:3" ht="14.5" x14ac:dyDescent="0.35">
      <c r="A180" s="6" t="s">
        <v>172</v>
      </c>
      <c r="B180" s="15">
        <v>1450</v>
      </c>
      <c r="C180" s="16">
        <v>125</v>
      </c>
    </row>
    <row r="181" spans="1:3" ht="14.5" x14ac:dyDescent="0.35">
      <c r="A181" s="6" t="s">
        <v>173</v>
      </c>
      <c r="B181" s="15">
        <v>1450</v>
      </c>
      <c r="C181" s="16">
        <v>135</v>
      </c>
    </row>
    <row r="182" spans="1:3" ht="14.5" x14ac:dyDescent="0.35">
      <c r="A182" s="6" t="s">
        <v>174</v>
      </c>
      <c r="B182" s="15">
        <v>1450</v>
      </c>
      <c r="C182" s="16">
        <v>75</v>
      </c>
    </row>
    <row r="183" spans="1:3" ht="14.5" x14ac:dyDescent="0.35">
      <c r="A183" s="6" t="s">
        <v>175</v>
      </c>
      <c r="B183" s="15">
        <v>1450</v>
      </c>
      <c r="C183" s="16">
        <v>185</v>
      </c>
    </row>
    <row r="184" spans="1:3" ht="14.5" x14ac:dyDescent="0.35">
      <c r="A184" s="6" t="s">
        <v>176</v>
      </c>
      <c r="B184" s="15">
        <v>1450</v>
      </c>
      <c r="C184" s="16">
        <v>135</v>
      </c>
    </row>
    <row r="185" spans="1:3" ht="14.5" x14ac:dyDescent="0.35">
      <c r="A185" s="6" t="s">
        <v>177</v>
      </c>
      <c r="B185" s="15">
        <v>1450</v>
      </c>
      <c r="C185" s="16">
        <v>180</v>
      </c>
    </row>
    <row r="186" spans="1:3" ht="14.5" x14ac:dyDescent="0.35">
      <c r="A186" s="6" t="s">
        <v>258</v>
      </c>
      <c r="B186" s="15">
        <v>560</v>
      </c>
      <c r="C186" s="16">
        <v>160</v>
      </c>
    </row>
    <row r="187" spans="1:3" ht="14.5" x14ac:dyDescent="0.35">
      <c r="A187" s="6" t="s">
        <v>178</v>
      </c>
      <c r="B187" s="15">
        <v>1450</v>
      </c>
      <c r="C187" s="16">
        <v>135</v>
      </c>
    </row>
    <row r="188" spans="1:3" ht="14.5" x14ac:dyDescent="0.35">
      <c r="A188" s="6" t="s">
        <v>179</v>
      </c>
      <c r="B188" s="15">
        <v>560</v>
      </c>
      <c r="C188" s="16">
        <v>140</v>
      </c>
    </row>
    <row r="189" spans="1:3" ht="14.5" x14ac:dyDescent="0.35">
      <c r="A189" s="6" t="s">
        <v>180</v>
      </c>
      <c r="B189" s="15">
        <v>1450</v>
      </c>
      <c r="C189" s="16">
        <v>135</v>
      </c>
    </row>
    <row r="190" spans="1:3" ht="14.5" x14ac:dyDescent="0.35">
      <c r="A190" s="6" t="s">
        <v>181</v>
      </c>
      <c r="B190" s="15">
        <v>1450</v>
      </c>
      <c r="C190" s="16">
        <v>130</v>
      </c>
    </row>
    <row r="191" spans="1:3" ht="14.5" x14ac:dyDescent="0.35">
      <c r="A191" s="6" t="s">
        <v>182</v>
      </c>
      <c r="B191" s="15">
        <v>1450</v>
      </c>
      <c r="C191" s="16">
        <v>135</v>
      </c>
    </row>
    <row r="192" spans="1:3" ht="14.5" x14ac:dyDescent="0.35">
      <c r="A192" s="6" t="s">
        <v>183</v>
      </c>
      <c r="B192" s="15">
        <v>1450</v>
      </c>
      <c r="C192" s="16">
        <v>160</v>
      </c>
    </row>
    <row r="193" spans="1:3" ht="14.5" x14ac:dyDescent="0.35">
      <c r="A193" s="6" t="s">
        <v>184</v>
      </c>
      <c r="B193" s="15">
        <v>1450</v>
      </c>
      <c r="C193" s="16">
        <v>135</v>
      </c>
    </row>
    <row r="194" spans="1:3" ht="14.5" x14ac:dyDescent="0.35">
      <c r="A194" s="6" t="s">
        <v>185</v>
      </c>
      <c r="B194" s="15">
        <v>1450</v>
      </c>
      <c r="C194" s="16">
        <v>140</v>
      </c>
    </row>
    <row r="195" spans="1:3" ht="14.5" x14ac:dyDescent="0.35">
      <c r="A195" s="6" t="s">
        <v>186</v>
      </c>
      <c r="B195" s="15">
        <v>1450</v>
      </c>
      <c r="C195" s="16">
        <v>135</v>
      </c>
    </row>
    <row r="196" spans="1:3" ht="14.5" x14ac:dyDescent="0.35">
      <c r="A196" s="6" t="s">
        <v>187</v>
      </c>
      <c r="B196" s="15">
        <v>1450</v>
      </c>
      <c r="C196" s="16">
        <v>150</v>
      </c>
    </row>
    <row r="197" spans="1:3" ht="14.5" x14ac:dyDescent="0.35">
      <c r="A197" s="6" t="s">
        <v>188</v>
      </c>
      <c r="B197" s="15">
        <v>1450</v>
      </c>
      <c r="C197" s="16">
        <v>140</v>
      </c>
    </row>
    <row r="198" spans="1:3" ht="14.5" x14ac:dyDescent="0.35">
      <c r="A198" s="6" t="s">
        <v>189</v>
      </c>
      <c r="B198" s="15">
        <v>1450</v>
      </c>
      <c r="C198" s="16">
        <v>135</v>
      </c>
    </row>
    <row r="199" spans="1:3" ht="14.5" x14ac:dyDescent="0.35">
      <c r="A199" s="6" t="s">
        <v>190</v>
      </c>
      <c r="B199" s="15">
        <v>1450</v>
      </c>
      <c r="C199" s="16">
        <v>135</v>
      </c>
    </row>
    <row r="200" spans="1:3" ht="14.5" x14ac:dyDescent="0.35">
      <c r="A200" s="6" t="s">
        <v>191</v>
      </c>
      <c r="B200" s="15">
        <v>1450</v>
      </c>
      <c r="C200" s="16">
        <v>90</v>
      </c>
    </row>
    <row r="201" spans="1:3" ht="14.5" x14ac:dyDescent="0.35">
      <c r="A201" s="6" t="s">
        <v>192</v>
      </c>
      <c r="B201" s="15">
        <v>560</v>
      </c>
      <c r="C201" s="16">
        <v>275</v>
      </c>
    </row>
    <row r="202" spans="1:3" ht="14.5" x14ac:dyDescent="0.35">
      <c r="A202" s="6" t="s">
        <v>193</v>
      </c>
      <c r="B202" s="15">
        <v>1450</v>
      </c>
      <c r="C202" s="16">
        <v>160</v>
      </c>
    </row>
    <row r="203" spans="1:3" ht="14.5" x14ac:dyDescent="0.35">
      <c r="A203" s="6" t="s">
        <v>194</v>
      </c>
      <c r="B203" s="15">
        <v>1450</v>
      </c>
      <c r="C203" s="16">
        <v>140</v>
      </c>
    </row>
    <row r="204" spans="1:3" ht="14.5" x14ac:dyDescent="0.35">
      <c r="A204" s="6" t="s">
        <v>195</v>
      </c>
      <c r="B204" s="15">
        <v>1450</v>
      </c>
      <c r="C204" s="16">
        <v>190</v>
      </c>
    </row>
    <row r="205" spans="1:3" ht="14.5" x14ac:dyDescent="0.35">
      <c r="A205" s="6" t="s">
        <v>196</v>
      </c>
      <c r="B205" s="15">
        <v>1450</v>
      </c>
      <c r="C205" s="16">
        <v>185</v>
      </c>
    </row>
    <row r="206" spans="1:3" ht="14.5" x14ac:dyDescent="0.35">
      <c r="A206" s="6" t="s">
        <v>197</v>
      </c>
      <c r="B206" s="15">
        <v>1450</v>
      </c>
      <c r="C206" s="16">
        <v>185</v>
      </c>
    </row>
    <row r="207" spans="1:3" ht="14.5" x14ac:dyDescent="0.35">
      <c r="A207" s="6" t="s">
        <v>199</v>
      </c>
      <c r="B207" s="15">
        <v>1450</v>
      </c>
      <c r="C207" s="16">
        <v>135</v>
      </c>
    </row>
    <row r="208" spans="1:3" ht="14.5" x14ac:dyDescent="0.35">
      <c r="A208" s="6" t="s">
        <v>198</v>
      </c>
      <c r="B208" s="15">
        <v>560</v>
      </c>
      <c r="C208" s="16">
        <v>114.33</v>
      </c>
    </row>
    <row r="209" spans="1:3" ht="14.5" x14ac:dyDescent="0.35">
      <c r="A209" s="6" t="s">
        <v>200</v>
      </c>
      <c r="B209" s="15">
        <v>1450</v>
      </c>
      <c r="C209" s="16">
        <v>95</v>
      </c>
    </row>
    <row r="210" spans="1:3" ht="14.5" x14ac:dyDescent="0.35">
      <c r="A210" s="6" t="s">
        <v>201</v>
      </c>
      <c r="B210" s="15">
        <v>1450</v>
      </c>
      <c r="C210" s="16">
        <v>195</v>
      </c>
    </row>
    <row r="211" spans="1:3" ht="14.5" x14ac:dyDescent="0.35">
      <c r="A211" s="6" t="s">
        <v>202</v>
      </c>
      <c r="B211" s="15">
        <v>1450</v>
      </c>
      <c r="C211" s="16">
        <v>135</v>
      </c>
    </row>
    <row r="212" spans="1:3" ht="14.5" x14ac:dyDescent="0.35">
      <c r="A212" s="6" t="s">
        <v>203</v>
      </c>
      <c r="B212" s="15">
        <v>1450</v>
      </c>
      <c r="C212" s="16">
        <v>140</v>
      </c>
    </row>
    <row r="213" spans="1:3" ht="14.5" x14ac:dyDescent="0.35">
      <c r="A213" s="6" t="s">
        <v>204</v>
      </c>
      <c r="B213" s="15">
        <v>560</v>
      </c>
      <c r="C213" s="16">
        <v>140</v>
      </c>
    </row>
    <row r="214" spans="1:3" ht="14.5" x14ac:dyDescent="0.35">
      <c r="A214" s="6" t="s">
        <v>205</v>
      </c>
      <c r="B214" s="15">
        <v>1450</v>
      </c>
      <c r="C214" s="16">
        <v>135</v>
      </c>
    </row>
    <row r="215" spans="1:3" ht="14.5" x14ac:dyDescent="0.35">
      <c r="A215" s="6" t="s">
        <v>206</v>
      </c>
      <c r="B215" s="15">
        <v>1450</v>
      </c>
      <c r="C215" s="16">
        <v>150</v>
      </c>
    </row>
    <row r="216" spans="1:3" ht="14.5" x14ac:dyDescent="0.35">
      <c r="A216" s="6" t="s">
        <v>207</v>
      </c>
      <c r="B216" s="15">
        <v>1450</v>
      </c>
      <c r="C216" s="16">
        <v>185</v>
      </c>
    </row>
    <row r="217" spans="1:3" ht="14.5" x14ac:dyDescent="0.35">
      <c r="A217" s="6" t="s">
        <v>208</v>
      </c>
      <c r="B217" s="15">
        <v>1450</v>
      </c>
      <c r="C217" s="16">
        <v>120</v>
      </c>
    </row>
    <row r="218" spans="1:3" ht="14.5" x14ac:dyDescent="0.35">
      <c r="A218" s="6" t="s">
        <v>209</v>
      </c>
      <c r="B218" s="15">
        <v>1450</v>
      </c>
      <c r="C218" s="16">
        <v>125</v>
      </c>
    </row>
    <row r="219" spans="1:3" ht="14.5" x14ac:dyDescent="0.35">
      <c r="A219" s="6" t="s">
        <v>210</v>
      </c>
      <c r="B219" s="15">
        <v>1450</v>
      </c>
      <c r="C219" s="16">
        <v>145</v>
      </c>
    </row>
    <row r="220" spans="1:3" ht="14.5" x14ac:dyDescent="0.35">
      <c r="A220" s="6" t="s">
        <v>211</v>
      </c>
      <c r="B220" s="15">
        <v>1450</v>
      </c>
      <c r="C220" s="16">
        <v>145</v>
      </c>
    </row>
    <row r="221" spans="1:3" ht="14.5" x14ac:dyDescent="0.35">
      <c r="A221" s="6" t="s">
        <v>212</v>
      </c>
      <c r="B221" s="15">
        <v>1450</v>
      </c>
      <c r="C221" s="16">
        <v>200</v>
      </c>
    </row>
    <row r="222" spans="1:3" ht="14.5" x14ac:dyDescent="0.35">
      <c r="A222" s="6" t="s">
        <v>213</v>
      </c>
      <c r="B222" s="15">
        <v>1450</v>
      </c>
      <c r="C222" s="16">
        <v>105</v>
      </c>
    </row>
    <row r="223" spans="1:3" ht="14.5" x14ac:dyDescent="0.35">
      <c r="A223" s="6" t="s">
        <v>214</v>
      </c>
      <c r="B223" s="15">
        <v>1450</v>
      </c>
      <c r="C223" s="16">
        <v>215</v>
      </c>
    </row>
    <row r="224" spans="1:3" ht="14.5" x14ac:dyDescent="0.35">
      <c r="A224" s="6" t="s">
        <v>215</v>
      </c>
      <c r="B224" s="15">
        <v>1450</v>
      </c>
      <c r="C224" s="16">
        <v>125</v>
      </c>
    </row>
    <row r="225" spans="1:3" ht="14.5" x14ac:dyDescent="0.35">
      <c r="A225" s="6" t="s">
        <v>216</v>
      </c>
      <c r="B225" s="15">
        <v>1450</v>
      </c>
      <c r="C225" s="16">
        <v>90</v>
      </c>
    </row>
    <row r="226" spans="1:3" ht="14.5" x14ac:dyDescent="0.35">
      <c r="A226" s="6" t="s">
        <v>217</v>
      </c>
      <c r="B226" s="15">
        <v>560</v>
      </c>
      <c r="C226" s="16">
        <v>140</v>
      </c>
    </row>
    <row r="227" spans="1:3" ht="14.5" x14ac:dyDescent="0.35">
      <c r="A227" s="6" t="s">
        <v>218</v>
      </c>
      <c r="B227" s="15">
        <v>1450</v>
      </c>
      <c r="C227" s="16">
        <v>145</v>
      </c>
    </row>
    <row r="228" spans="1:3" ht="14.5" x14ac:dyDescent="0.35">
      <c r="A228" s="6" t="s">
        <v>219</v>
      </c>
      <c r="B228" s="15">
        <v>1450</v>
      </c>
      <c r="C228" s="16">
        <v>200</v>
      </c>
    </row>
    <row r="229" spans="1:3" ht="14.5" x14ac:dyDescent="0.35">
      <c r="A229" s="6" t="s">
        <v>220</v>
      </c>
      <c r="B229" s="15">
        <v>1450</v>
      </c>
      <c r="C229" s="16">
        <v>110</v>
      </c>
    </row>
    <row r="230" spans="1:3" ht="14.5" x14ac:dyDescent="0.35">
      <c r="A230" s="6" t="s">
        <v>221</v>
      </c>
      <c r="B230" s="15">
        <v>1450</v>
      </c>
      <c r="C230" s="16">
        <v>200</v>
      </c>
    </row>
    <row r="231" spans="1:3" ht="14.5" x14ac:dyDescent="0.35">
      <c r="A231" s="6" t="s">
        <v>222</v>
      </c>
      <c r="B231" s="15">
        <v>1450</v>
      </c>
      <c r="C231" s="16">
        <v>145</v>
      </c>
    </row>
    <row r="232" spans="1:3" ht="14.5" x14ac:dyDescent="0.35">
      <c r="A232" s="6" t="s">
        <v>223</v>
      </c>
      <c r="B232" s="15">
        <v>1450</v>
      </c>
      <c r="C232" s="16">
        <v>95</v>
      </c>
    </row>
    <row r="233" spans="1:3" ht="14.5" x14ac:dyDescent="0.35">
      <c r="A233" s="6" t="s">
        <v>224</v>
      </c>
      <c r="B233" s="15">
        <v>1450</v>
      </c>
      <c r="C233" s="16">
        <v>135</v>
      </c>
    </row>
    <row r="234" spans="1:3" ht="14.5" x14ac:dyDescent="0.35">
      <c r="A234" s="6" t="s">
        <v>225</v>
      </c>
      <c r="B234" s="15">
        <v>1450</v>
      </c>
      <c r="C234" s="16">
        <v>105</v>
      </c>
    </row>
    <row r="235" spans="1:3" ht="14.5" x14ac:dyDescent="0.35">
      <c r="A235" s="6" t="s">
        <v>226</v>
      </c>
      <c r="B235" s="15">
        <v>1450</v>
      </c>
      <c r="C235" s="16">
        <v>115</v>
      </c>
    </row>
    <row r="236" spans="1:3" ht="14.5" x14ac:dyDescent="0.35">
      <c r="A236" s="6" t="s">
        <v>227</v>
      </c>
      <c r="B236" s="15">
        <v>560</v>
      </c>
      <c r="C236" s="16">
        <v>85</v>
      </c>
    </row>
    <row r="237" spans="1:3" ht="14.5" x14ac:dyDescent="0.35">
      <c r="A237" s="6" t="s">
        <v>228</v>
      </c>
      <c r="B237" s="15">
        <v>560</v>
      </c>
      <c r="C237" s="16">
        <v>165</v>
      </c>
    </row>
    <row r="238" spans="1:3" ht="14.5" x14ac:dyDescent="0.35">
      <c r="A238" s="6" t="s">
        <v>229</v>
      </c>
      <c r="B238" s="15">
        <v>1450</v>
      </c>
      <c r="C238" s="16">
        <v>150</v>
      </c>
    </row>
    <row r="239" spans="1:3" ht="14.5" x14ac:dyDescent="0.35">
      <c r="A239" s="6" t="s">
        <v>230</v>
      </c>
      <c r="B239" s="15">
        <v>1450</v>
      </c>
      <c r="C239" s="16">
        <v>135</v>
      </c>
    </row>
    <row r="240" spans="1:3" ht="14.5" x14ac:dyDescent="0.35">
      <c r="A240" s="6" t="s">
        <v>231</v>
      </c>
      <c r="B240" s="15">
        <v>1450</v>
      </c>
      <c r="C240" s="16">
        <v>135</v>
      </c>
    </row>
    <row r="241" spans="1:3" ht="14.5" x14ac:dyDescent="0.35">
      <c r="A241" s="6" t="s">
        <v>232</v>
      </c>
      <c r="B241" s="15">
        <v>1450</v>
      </c>
      <c r="C241" s="16">
        <v>180</v>
      </c>
    </row>
    <row r="242" spans="1:3" ht="14.5" x14ac:dyDescent="0.35">
      <c r="A242" s="6" t="s">
        <v>233</v>
      </c>
      <c r="B242" s="15">
        <v>560</v>
      </c>
      <c r="C242" s="16">
        <v>190</v>
      </c>
    </row>
    <row r="243" spans="1:3" ht="14.5" x14ac:dyDescent="0.35">
      <c r="A243" s="6" t="s">
        <v>234</v>
      </c>
      <c r="B243" s="15">
        <v>1450</v>
      </c>
      <c r="C243" s="16">
        <v>195</v>
      </c>
    </row>
    <row r="244" spans="1:3" ht="14.5" x14ac:dyDescent="0.35">
      <c r="A244" s="12" t="s">
        <v>235</v>
      </c>
      <c r="B244" s="15">
        <v>560</v>
      </c>
      <c r="C244" s="16">
        <v>209</v>
      </c>
    </row>
    <row r="245" spans="1:3" ht="14.5" x14ac:dyDescent="0.35">
      <c r="A245" s="13" t="s">
        <v>236</v>
      </c>
      <c r="B245" s="15">
        <v>1450</v>
      </c>
      <c r="C245" s="16">
        <v>200</v>
      </c>
    </row>
    <row r="246" spans="1:3" ht="14.5" x14ac:dyDescent="0.35">
      <c r="A246" s="13" t="s">
        <v>265</v>
      </c>
      <c r="B246" s="15">
        <v>1450</v>
      </c>
      <c r="C246" s="16">
        <v>275</v>
      </c>
    </row>
    <row r="247" spans="1:3" ht="14.5" x14ac:dyDescent="0.35">
      <c r="A247" s="6" t="s">
        <v>237</v>
      </c>
      <c r="B247" s="15">
        <v>1450</v>
      </c>
      <c r="C247" s="16">
        <v>160</v>
      </c>
    </row>
    <row r="248" spans="1:3" ht="14.5" x14ac:dyDescent="0.35">
      <c r="A248" s="6" t="s">
        <v>238</v>
      </c>
      <c r="B248" s="15">
        <v>1450</v>
      </c>
      <c r="C248" s="16">
        <v>140</v>
      </c>
    </row>
    <row r="249" spans="1:3" ht="14.5" x14ac:dyDescent="0.35">
      <c r="A249" s="6" t="s">
        <v>239</v>
      </c>
      <c r="B249" s="15">
        <v>1450</v>
      </c>
      <c r="C249" s="16">
        <v>155</v>
      </c>
    </row>
    <row r="250" spans="1:3" ht="14.5" x14ac:dyDescent="0.35">
      <c r="A250" s="6" t="s">
        <v>240</v>
      </c>
      <c r="B250" s="15">
        <v>460</v>
      </c>
      <c r="C250" s="16">
        <v>114.33</v>
      </c>
    </row>
    <row r="251" spans="1:3" ht="14.5" x14ac:dyDescent="0.35">
      <c r="A251" s="6" t="s">
        <v>241</v>
      </c>
      <c r="B251" s="15">
        <v>1450</v>
      </c>
      <c r="C251" s="16">
        <v>110</v>
      </c>
    </row>
    <row r="252" spans="1:3" ht="14.5" x14ac:dyDescent="0.35">
      <c r="A252" s="6" t="s">
        <v>242</v>
      </c>
      <c r="B252" s="15">
        <v>1450</v>
      </c>
      <c r="C252" s="16">
        <v>125</v>
      </c>
    </row>
    <row r="253" spans="1:3" ht="14.5" x14ac:dyDescent="0.35">
      <c r="A253" s="6" t="s">
        <v>243</v>
      </c>
      <c r="B253" s="15">
        <v>1450</v>
      </c>
      <c r="C253" s="16">
        <v>205</v>
      </c>
    </row>
    <row r="254" spans="1:3" ht="14.5" x14ac:dyDescent="0.35">
      <c r="A254" s="6" t="s">
        <v>244</v>
      </c>
      <c r="B254" s="15">
        <v>1450</v>
      </c>
      <c r="C254" s="16">
        <v>135</v>
      </c>
    </row>
    <row r="255" spans="1:3" ht="14.5" x14ac:dyDescent="0.35">
      <c r="A255" s="6" t="s">
        <v>245</v>
      </c>
      <c r="B255" s="15">
        <v>1450</v>
      </c>
      <c r="C255" s="16">
        <v>165</v>
      </c>
    </row>
    <row r="256" spans="1:3" ht="14.5" x14ac:dyDescent="0.35">
      <c r="A256" s="6" t="s">
        <v>246</v>
      </c>
      <c r="B256" s="15">
        <v>1450</v>
      </c>
      <c r="C256" s="16">
        <v>135</v>
      </c>
    </row>
    <row r="257" spans="1:3" ht="14.5" x14ac:dyDescent="0.35">
      <c r="A257" s="6" t="s">
        <v>247</v>
      </c>
      <c r="B257" s="15">
        <v>1450</v>
      </c>
      <c r="C257" s="16">
        <v>115</v>
      </c>
    </row>
    <row r="258" spans="1:3" ht="29" x14ac:dyDescent="0.35">
      <c r="A258" s="6" t="s">
        <v>248</v>
      </c>
      <c r="B258" s="15">
        <v>1450</v>
      </c>
      <c r="C258" s="16">
        <v>145</v>
      </c>
    </row>
  </sheetData>
  <sheetProtection algorithmName="SHA-512" hashValue="uE2vrkUDZ2s/v38CgzFWhGvcqfxZLOASCCpXultsaBvu10Xt5GtqUuENfWGhlzq8+oQrRGaFQnkaLorgjO4jDQ==" saltValue="dFAILsA+CrA+lG9XaSAn2g==" spinCount="100000" sheet="1" objects="1" scenarios="1"/>
  <autoFilter ref="A53:C258"/>
  <sortState ref="D19:E46">
    <sortCondition ref="D20"/>
  </sortState>
  <mergeCells count="24">
    <mergeCell ref="A2:I6"/>
    <mergeCell ref="F14:G14"/>
    <mergeCell ref="H14:I14"/>
    <mergeCell ref="F10:I10"/>
    <mergeCell ref="A52:C52"/>
    <mergeCell ref="A13:B13"/>
    <mergeCell ref="A10:D10"/>
    <mergeCell ref="A11:B11"/>
    <mergeCell ref="C11:D11"/>
    <mergeCell ref="A12:B12"/>
    <mergeCell ref="A14:B14"/>
    <mergeCell ref="A17:D17"/>
    <mergeCell ref="A19:C19"/>
    <mergeCell ref="A15:B15"/>
    <mergeCell ref="A16:B16"/>
    <mergeCell ref="F17:I24"/>
    <mergeCell ref="F11:G11"/>
    <mergeCell ref="H11:I11"/>
    <mergeCell ref="F12:G12"/>
    <mergeCell ref="H12:I12"/>
    <mergeCell ref="F13:G13"/>
    <mergeCell ref="H13:I13"/>
    <mergeCell ref="F15:G15"/>
    <mergeCell ref="H15:I15"/>
  </mergeCells>
  <pageMargins left="0.70866141732283472" right="0.70866141732283472" top="0.74803149606299213" bottom="0.74803149606299213" header="0.31496062992125984" footer="0.31496062992125984"/>
  <pageSetup paperSize="9" scale="63" fitToHeight="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0000"/>
  </sheetPr>
  <dimension ref="B2:C253"/>
  <sheetViews>
    <sheetView zoomScale="70" zoomScaleNormal="70" workbookViewId="0">
      <selection activeCell="C5" sqref="C5"/>
    </sheetView>
  </sheetViews>
  <sheetFormatPr defaultColWidth="8.6640625" defaultRowHeight="14" x14ac:dyDescent="0.3"/>
  <cols>
    <col min="1" max="1" width="8.6640625" style="1"/>
    <col min="2" max="3" width="22.9140625" style="1" customWidth="1"/>
    <col min="4" max="6" width="8.6640625" style="1"/>
    <col min="7" max="7" width="54.1640625" style="1" customWidth="1"/>
    <col min="8" max="16384" width="8.6640625" style="1"/>
  </cols>
  <sheetData>
    <row r="2" spans="2:3" ht="14.5" x14ac:dyDescent="0.35">
      <c r="B2" s="61" t="s">
        <v>9</v>
      </c>
      <c r="C2" s="74" t="s">
        <v>385</v>
      </c>
    </row>
    <row r="3" spans="2:3" ht="14.5" x14ac:dyDescent="0.35">
      <c r="B3" s="62" t="s">
        <v>3</v>
      </c>
      <c r="C3" s="72" t="s">
        <v>386</v>
      </c>
    </row>
    <row r="4" spans="2:3" ht="29" x14ac:dyDescent="0.35">
      <c r="B4" s="62" t="s">
        <v>270</v>
      </c>
      <c r="C4" s="62" t="s">
        <v>387</v>
      </c>
    </row>
    <row r="5" spans="2:3" ht="29" x14ac:dyDescent="0.35">
      <c r="B5" s="62" t="s">
        <v>4</v>
      </c>
      <c r="C5" s="62"/>
    </row>
    <row r="6" spans="2:3" ht="14.5" x14ac:dyDescent="0.35">
      <c r="B6" s="62" t="s">
        <v>5</v>
      </c>
      <c r="C6" s="62"/>
    </row>
    <row r="7" spans="2:3" ht="14.5" x14ac:dyDescent="0.35">
      <c r="B7" s="62" t="s">
        <v>6</v>
      </c>
      <c r="C7" s="62"/>
    </row>
    <row r="8" spans="2:3" ht="14.5" x14ac:dyDescent="0.35">
      <c r="B8" s="62" t="s">
        <v>7</v>
      </c>
      <c r="C8" s="62"/>
    </row>
    <row r="9" spans="2:3" ht="14.5" x14ac:dyDescent="0.35">
      <c r="B9" s="62" t="s">
        <v>0</v>
      </c>
      <c r="C9" s="62"/>
    </row>
    <row r="10" spans="2:3" ht="14.5" x14ac:dyDescent="0.35">
      <c r="B10" s="62" t="s">
        <v>1</v>
      </c>
      <c r="C10" s="62"/>
    </row>
    <row r="11" spans="2:3" ht="14.5" x14ac:dyDescent="0.35">
      <c r="B11" s="62" t="s">
        <v>2</v>
      </c>
      <c r="C11" s="62"/>
    </row>
    <row r="12" spans="2:3" ht="14.5" x14ac:dyDescent="0.35">
      <c r="B12" s="63" t="s">
        <v>362</v>
      </c>
      <c r="C12" s="62"/>
    </row>
    <row r="13" spans="2:3" ht="29" x14ac:dyDescent="0.35">
      <c r="B13" s="63" t="s">
        <v>363</v>
      </c>
      <c r="C13" s="62"/>
    </row>
    <row r="14" spans="2:3" ht="43.5" x14ac:dyDescent="0.35">
      <c r="B14" s="63" t="s">
        <v>364</v>
      </c>
      <c r="C14" s="62"/>
    </row>
    <row r="15" spans="2:3" ht="14.5" x14ac:dyDescent="0.35">
      <c r="B15" s="63" t="s">
        <v>365</v>
      </c>
      <c r="C15" s="62"/>
    </row>
    <row r="16" spans="2:3" ht="29" x14ac:dyDescent="0.35">
      <c r="B16" s="64" t="s">
        <v>366</v>
      </c>
      <c r="C16" s="73"/>
    </row>
    <row r="18" spans="2:3" x14ac:dyDescent="0.3">
      <c r="C18" s="1" t="str">
        <f>RIGHT('Annex 2_Claim_form'!E28,2)</f>
        <v/>
      </c>
    </row>
    <row r="19" spans="2:3" ht="14.5" x14ac:dyDescent="0.3">
      <c r="B19" s="5" t="s">
        <v>15</v>
      </c>
    </row>
    <row r="20" spans="2:3" ht="14.5" x14ac:dyDescent="0.35">
      <c r="B20" s="6" t="s">
        <v>16</v>
      </c>
    </row>
    <row r="21" spans="2:3" ht="14.5" x14ac:dyDescent="0.35">
      <c r="B21" s="6" t="s">
        <v>17</v>
      </c>
    </row>
    <row r="22" spans="2:3" ht="14.5" x14ac:dyDescent="0.35">
      <c r="B22" s="6" t="s">
        <v>18</v>
      </c>
    </row>
    <row r="23" spans="2:3" ht="14.5" x14ac:dyDescent="0.35">
      <c r="B23" s="6" t="s">
        <v>19</v>
      </c>
    </row>
    <row r="24" spans="2:3" ht="14.5" x14ac:dyDescent="0.35">
      <c r="B24" s="6" t="s">
        <v>20</v>
      </c>
    </row>
    <row r="25" spans="2:3" ht="14.5" x14ac:dyDescent="0.35">
      <c r="B25" s="6" t="s">
        <v>21</v>
      </c>
    </row>
    <row r="26" spans="2:3" ht="14.5" x14ac:dyDescent="0.35">
      <c r="B26" s="6" t="s">
        <v>22</v>
      </c>
    </row>
    <row r="27" spans="2:3" ht="14.5" x14ac:dyDescent="0.35">
      <c r="B27" s="6" t="s">
        <v>23</v>
      </c>
    </row>
    <row r="28" spans="2:3" ht="14.5" x14ac:dyDescent="0.35">
      <c r="B28" s="6" t="s">
        <v>24</v>
      </c>
    </row>
    <row r="29" spans="2:3" ht="14.5" x14ac:dyDescent="0.35">
      <c r="B29" s="6" t="s">
        <v>25</v>
      </c>
    </row>
    <row r="30" spans="2:3" ht="14.5" x14ac:dyDescent="0.35">
      <c r="B30" s="6" t="s">
        <v>26</v>
      </c>
    </row>
    <row r="31" spans="2:3" ht="14.5" x14ac:dyDescent="0.35">
      <c r="B31" s="6" t="s">
        <v>27</v>
      </c>
    </row>
    <row r="32" spans="2:3" ht="14.5" x14ac:dyDescent="0.35">
      <c r="B32" s="6" t="s">
        <v>28</v>
      </c>
    </row>
    <row r="33" spans="2:2" ht="14.5" x14ac:dyDescent="0.35">
      <c r="B33" s="6" t="s">
        <v>29</v>
      </c>
    </row>
    <row r="34" spans="2:2" ht="14.5" x14ac:dyDescent="0.35">
      <c r="B34" s="6" t="s">
        <v>30</v>
      </c>
    </row>
    <row r="35" spans="2:2" ht="14.5" x14ac:dyDescent="0.35">
      <c r="B35" s="6" t="s">
        <v>31</v>
      </c>
    </row>
    <row r="36" spans="2:2" ht="14.5" x14ac:dyDescent="0.35">
      <c r="B36" s="6" t="s">
        <v>32</v>
      </c>
    </row>
    <row r="37" spans="2:2" ht="14.5" x14ac:dyDescent="0.35">
      <c r="B37" s="6" t="s">
        <v>33</v>
      </c>
    </row>
    <row r="38" spans="2:2" ht="14.5" x14ac:dyDescent="0.35">
      <c r="B38" s="6" t="s">
        <v>34</v>
      </c>
    </row>
    <row r="39" spans="2:2" ht="14.5" x14ac:dyDescent="0.35">
      <c r="B39" s="6" t="s">
        <v>35</v>
      </c>
    </row>
    <row r="40" spans="2:2" ht="14.5" x14ac:dyDescent="0.35">
      <c r="B40" s="6" t="s">
        <v>36</v>
      </c>
    </row>
    <row r="41" spans="2:2" ht="14.5" x14ac:dyDescent="0.35">
      <c r="B41" s="6" t="s">
        <v>37</v>
      </c>
    </row>
    <row r="42" spans="2:2" ht="14.5" x14ac:dyDescent="0.35">
      <c r="B42" s="6" t="s">
        <v>38</v>
      </c>
    </row>
    <row r="43" spans="2:2" ht="14.5" x14ac:dyDescent="0.35">
      <c r="B43" s="6" t="s">
        <v>39</v>
      </c>
    </row>
    <row r="44" spans="2:2" ht="14.5" x14ac:dyDescent="0.35">
      <c r="B44" s="6" t="s">
        <v>40</v>
      </c>
    </row>
    <row r="45" spans="2:2" ht="14.5" x14ac:dyDescent="0.35">
      <c r="B45" s="6" t="s">
        <v>41</v>
      </c>
    </row>
    <row r="46" spans="2:2" ht="14.5" x14ac:dyDescent="0.35">
      <c r="B46" s="6" t="s">
        <v>42</v>
      </c>
    </row>
    <row r="47" spans="2:2" ht="14.5" x14ac:dyDescent="0.35">
      <c r="B47" s="6" t="s">
        <v>43</v>
      </c>
    </row>
    <row r="48" spans="2:2" ht="14.5" x14ac:dyDescent="0.35">
      <c r="B48" s="6" t="s">
        <v>44</v>
      </c>
    </row>
    <row r="49" spans="2:2" ht="14.5" x14ac:dyDescent="0.35">
      <c r="B49" s="6" t="s">
        <v>45</v>
      </c>
    </row>
    <row r="50" spans="2:2" ht="29" x14ac:dyDescent="0.3">
      <c r="B50" s="5" t="s">
        <v>46</v>
      </c>
    </row>
    <row r="51" spans="2:2" ht="14.5" x14ac:dyDescent="0.35">
      <c r="B51" s="6" t="s">
        <v>47</v>
      </c>
    </row>
    <row r="52" spans="2:2" ht="14.5" x14ac:dyDescent="0.35">
      <c r="B52" s="6" t="s">
        <v>48</v>
      </c>
    </row>
    <row r="53" spans="2:2" ht="14.5" x14ac:dyDescent="0.35">
      <c r="B53" s="6" t="s">
        <v>49</v>
      </c>
    </row>
    <row r="54" spans="2:2" ht="14.5" x14ac:dyDescent="0.35">
      <c r="B54" s="6" t="s">
        <v>50</v>
      </c>
    </row>
    <row r="55" spans="2:2" ht="14.5" x14ac:dyDescent="0.35">
      <c r="B55" s="6" t="s">
        <v>51</v>
      </c>
    </row>
    <row r="56" spans="2:2" ht="14.5" x14ac:dyDescent="0.35">
      <c r="B56" s="6" t="s">
        <v>52</v>
      </c>
    </row>
    <row r="57" spans="2:2" ht="14.5" x14ac:dyDescent="0.35">
      <c r="B57" s="6" t="s">
        <v>53</v>
      </c>
    </row>
    <row r="58" spans="2:2" ht="14.5" x14ac:dyDescent="0.35">
      <c r="B58" s="6" t="s">
        <v>54</v>
      </c>
    </row>
    <row r="59" spans="2:2" ht="14.5" x14ac:dyDescent="0.35">
      <c r="B59" s="6" t="s">
        <v>55</v>
      </c>
    </row>
    <row r="60" spans="2:2" ht="14.5" x14ac:dyDescent="0.35">
      <c r="B60" s="6" t="s">
        <v>56</v>
      </c>
    </row>
    <row r="61" spans="2:2" ht="14.5" x14ac:dyDescent="0.35">
      <c r="B61" s="6" t="s">
        <v>57</v>
      </c>
    </row>
    <row r="62" spans="2:2" ht="14.5" x14ac:dyDescent="0.35">
      <c r="B62" s="6" t="s">
        <v>58</v>
      </c>
    </row>
    <row r="63" spans="2:2" ht="14.5" x14ac:dyDescent="0.35">
      <c r="B63" s="6" t="s">
        <v>59</v>
      </c>
    </row>
    <row r="64" spans="2:2" ht="14.5" x14ac:dyDescent="0.35">
      <c r="B64" s="6" t="s">
        <v>60</v>
      </c>
    </row>
    <row r="65" spans="2:2" ht="14.5" x14ac:dyDescent="0.35">
      <c r="B65" s="6" t="s">
        <v>61</v>
      </c>
    </row>
    <row r="66" spans="2:2" ht="14.5" x14ac:dyDescent="0.35">
      <c r="B66" s="6" t="s">
        <v>62</v>
      </c>
    </row>
    <row r="67" spans="2:2" ht="14.5" x14ac:dyDescent="0.35">
      <c r="B67" s="6" t="s">
        <v>63</v>
      </c>
    </row>
    <row r="68" spans="2:2" ht="14.5" x14ac:dyDescent="0.35">
      <c r="B68" s="6" t="s">
        <v>64</v>
      </c>
    </row>
    <row r="69" spans="2:2" ht="14.5" x14ac:dyDescent="0.35">
      <c r="B69" s="6" t="s">
        <v>65</v>
      </c>
    </row>
    <row r="70" spans="2:2" ht="14.5" x14ac:dyDescent="0.35">
      <c r="B70" s="6" t="s">
        <v>66</v>
      </c>
    </row>
    <row r="71" spans="2:2" ht="14.5" x14ac:dyDescent="0.35">
      <c r="B71" s="6" t="s">
        <v>67</v>
      </c>
    </row>
    <row r="72" spans="2:2" ht="14.5" x14ac:dyDescent="0.35">
      <c r="B72" s="6" t="s">
        <v>68</v>
      </c>
    </row>
    <row r="73" spans="2:2" ht="14.5" x14ac:dyDescent="0.35">
      <c r="B73" s="6" t="s">
        <v>69</v>
      </c>
    </row>
    <row r="74" spans="2:2" ht="29" x14ac:dyDescent="0.35">
      <c r="B74" s="6" t="s">
        <v>70</v>
      </c>
    </row>
    <row r="75" spans="2:2" ht="14.5" x14ac:dyDescent="0.35">
      <c r="B75" s="6" t="s">
        <v>71</v>
      </c>
    </row>
    <row r="76" spans="2:2" ht="14.5" x14ac:dyDescent="0.35">
      <c r="B76" s="6" t="s">
        <v>72</v>
      </c>
    </row>
    <row r="77" spans="2:2" ht="14.5" x14ac:dyDescent="0.35">
      <c r="B77" s="6" t="s">
        <v>73</v>
      </c>
    </row>
    <row r="78" spans="2:2" ht="14.5" x14ac:dyDescent="0.35">
      <c r="B78" s="6" t="s">
        <v>74</v>
      </c>
    </row>
    <row r="79" spans="2:2" ht="14.5" x14ac:dyDescent="0.35">
      <c r="B79" s="6" t="s">
        <v>75</v>
      </c>
    </row>
    <row r="80" spans="2:2" ht="14.5" x14ac:dyDescent="0.35">
      <c r="B80" s="6" t="s">
        <v>76</v>
      </c>
    </row>
    <row r="81" spans="2:2" ht="14.5" x14ac:dyDescent="0.35">
      <c r="B81" s="6" t="s">
        <v>77</v>
      </c>
    </row>
    <row r="82" spans="2:2" ht="14.5" x14ac:dyDescent="0.35">
      <c r="B82" s="6" t="s">
        <v>78</v>
      </c>
    </row>
    <row r="83" spans="2:2" ht="14.5" x14ac:dyDescent="0.35">
      <c r="B83" s="6" t="s">
        <v>79</v>
      </c>
    </row>
    <row r="84" spans="2:2" ht="14.5" x14ac:dyDescent="0.35">
      <c r="B84" s="6" t="s">
        <v>80</v>
      </c>
    </row>
    <row r="85" spans="2:2" ht="14.5" x14ac:dyDescent="0.35">
      <c r="B85" s="6" t="s">
        <v>81</v>
      </c>
    </row>
    <row r="86" spans="2:2" ht="14.5" x14ac:dyDescent="0.35">
      <c r="B86" s="6" t="s">
        <v>82</v>
      </c>
    </row>
    <row r="87" spans="2:2" ht="14.5" x14ac:dyDescent="0.35">
      <c r="B87" s="6" t="s">
        <v>83</v>
      </c>
    </row>
    <row r="88" spans="2:2" ht="14.5" x14ac:dyDescent="0.35">
      <c r="B88" s="6" t="s">
        <v>84</v>
      </c>
    </row>
    <row r="89" spans="2:2" ht="14.5" x14ac:dyDescent="0.35">
      <c r="B89" s="6" t="s">
        <v>85</v>
      </c>
    </row>
    <row r="90" spans="2:2" ht="14.5" x14ac:dyDescent="0.35">
      <c r="B90" s="6" t="s">
        <v>86</v>
      </c>
    </row>
    <row r="91" spans="2:2" ht="14.5" x14ac:dyDescent="0.35">
      <c r="B91" s="6" t="s">
        <v>87</v>
      </c>
    </row>
    <row r="92" spans="2:2" ht="14.5" x14ac:dyDescent="0.35">
      <c r="B92" s="6" t="s">
        <v>88</v>
      </c>
    </row>
    <row r="93" spans="2:2" ht="14.5" x14ac:dyDescent="0.35">
      <c r="B93" s="6" t="s">
        <v>89</v>
      </c>
    </row>
    <row r="94" spans="2:2" ht="29" x14ac:dyDescent="0.35">
      <c r="B94" s="6" t="s">
        <v>90</v>
      </c>
    </row>
    <row r="95" spans="2:2" ht="14.5" x14ac:dyDescent="0.35">
      <c r="B95" s="6" t="s">
        <v>91</v>
      </c>
    </row>
    <row r="96" spans="2:2" ht="14.5" x14ac:dyDescent="0.35">
      <c r="B96" s="6" t="s">
        <v>92</v>
      </c>
    </row>
    <row r="97" spans="2:2" ht="14.5" x14ac:dyDescent="0.35">
      <c r="B97" s="6" t="s">
        <v>93</v>
      </c>
    </row>
    <row r="98" spans="2:2" ht="14.5" x14ac:dyDescent="0.35">
      <c r="B98" s="6" t="s">
        <v>94</v>
      </c>
    </row>
    <row r="99" spans="2:2" ht="14.5" x14ac:dyDescent="0.35">
      <c r="B99" s="6" t="s">
        <v>95</v>
      </c>
    </row>
    <row r="100" spans="2:2" ht="14.5" x14ac:dyDescent="0.35">
      <c r="B100" s="6" t="s">
        <v>96</v>
      </c>
    </row>
    <row r="101" spans="2:2" ht="14.5" x14ac:dyDescent="0.35">
      <c r="B101" s="6" t="s">
        <v>97</v>
      </c>
    </row>
    <row r="102" spans="2:2" ht="14.5" x14ac:dyDescent="0.35">
      <c r="B102" s="6" t="s">
        <v>98</v>
      </c>
    </row>
    <row r="103" spans="2:2" ht="14.5" x14ac:dyDescent="0.35">
      <c r="B103" s="6" t="s">
        <v>99</v>
      </c>
    </row>
    <row r="104" spans="2:2" ht="14.5" x14ac:dyDescent="0.35">
      <c r="B104" s="6" t="s">
        <v>100</v>
      </c>
    </row>
    <row r="105" spans="2:2" ht="14.5" x14ac:dyDescent="0.35">
      <c r="B105" s="6" t="s">
        <v>101</v>
      </c>
    </row>
    <row r="106" spans="2:2" ht="14.5" x14ac:dyDescent="0.35">
      <c r="B106" s="6" t="s">
        <v>102</v>
      </c>
    </row>
    <row r="107" spans="2:2" ht="14.5" x14ac:dyDescent="0.35">
      <c r="B107" s="6" t="s">
        <v>103</v>
      </c>
    </row>
    <row r="108" spans="2:2" ht="14.5" x14ac:dyDescent="0.35">
      <c r="B108" s="6" t="s">
        <v>104</v>
      </c>
    </row>
    <row r="109" spans="2:2" ht="14.5" x14ac:dyDescent="0.35">
      <c r="B109" s="6" t="s">
        <v>105</v>
      </c>
    </row>
    <row r="110" spans="2:2" ht="14.5" x14ac:dyDescent="0.35">
      <c r="B110" s="6" t="s">
        <v>106</v>
      </c>
    </row>
    <row r="111" spans="2:2" ht="14.5" x14ac:dyDescent="0.35">
      <c r="B111" s="6" t="s">
        <v>107</v>
      </c>
    </row>
    <row r="112" spans="2:2" ht="14.5" x14ac:dyDescent="0.35">
      <c r="B112" s="6" t="s">
        <v>108</v>
      </c>
    </row>
    <row r="113" spans="2:2" ht="14.5" x14ac:dyDescent="0.35">
      <c r="B113" s="6" t="s">
        <v>109</v>
      </c>
    </row>
    <row r="114" spans="2:2" ht="14.5" x14ac:dyDescent="0.35">
      <c r="B114" s="6" t="s">
        <v>110</v>
      </c>
    </row>
    <row r="115" spans="2:2" ht="14.5" x14ac:dyDescent="0.35">
      <c r="B115" s="6" t="s">
        <v>111</v>
      </c>
    </row>
    <row r="116" spans="2:2" ht="14.5" x14ac:dyDescent="0.35">
      <c r="B116" s="6" t="s">
        <v>112</v>
      </c>
    </row>
    <row r="117" spans="2:2" ht="14.5" x14ac:dyDescent="0.35">
      <c r="B117" s="6" t="s">
        <v>113</v>
      </c>
    </row>
    <row r="118" spans="2:2" ht="14.5" x14ac:dyDescent="0.35">
      <c r="B118" s="6" t="s">
        <v>114</v>
      </c>
    </row>
    <row r="119" spans="2:2" ht="14.5" x14ac:dyDescent="0.35">
      <c r="B119" s="8" t="s">
        <v>115</v>
      </c>
    </row>
    <row r="120" spans="2:2" ht="14.5" x14ac:dyDescent="0.35">
      <c r="B120" s="6" t="s">
        <v>116</v>
      </c>
    </row>
    <row r="121" spans="2:2" ht="14.5" x14ac:dyDescent="0.35">
      <c r="B121" s="6" t="s">
        <v>117</v>
      </c>
    </row>
    <row r="122" spans="2:2" ht="14.5" x14ac:dyDescent="0.35">
      <c r="B122" s="6" t="s">
        <v>118</v>
      </c>
    </row>
    <row r="123" spans="2:2" ht="14.5" x14ac:dyDescent="0.35">
      <c r="B123" s="6" t="s">
        <v>119</v>
      </c>
    </row>
    <row r="124" spans="2:2" ht="14.5" x14ac:dyDescent="0.35">
      <c r="B124" s="6" t="s">
        <v>120</v>
      </c>
    </row>
    <row r="125" spans="2:2" ht="14.5" x14ac:dyDescent="0.35">
      <c r="B125" s="6" t="s">
        <v>121</v>
      </c>
    </row>
    <row r="126" spans="2:2" ht="14.5" x14ac:dyDescent="0.35">
      <c r="B126" s="6" t="s">
        <v>122</v>
      </c>
    </row>
    <row r="127" spans="2:2" ht="14.5" x14ac:dyDescent="0.35">
      <c r="B127" s="6" t="s">
        <v>123</v>
      </c>
    </row>
    <row r="128" spans="2:2" ht="14.5" x14ac:dyDescent="0.35">
      <c r="B128" s="6" t="s">
        <v>124</v>
      </c>
    </row>
    <row r="129" spans="2:2" ht="14.5" x14ac:dyDescent="0.35">
      <c r="B129" s="6" t="s">
        <v>125</v>
      </c>
    </row>
    <row r="130" spans="2:2" ht="14.5" x14ac:dyDescent="0.35">
      <c r="B130" s="6" t="s">
        <v>126</v>
      </c>
    </row>
    <row r="131" spans="2:2" ht="14.5" x14ac:dyDescent="0.35">
      <c r="B131" s="6" t="s">
        <v>127</v>
      </c>
    </row>
    <row r="132" spans="2:2" ht="14.5" x14ac:dyDescent="0.35">
      <c r="B132" s="6" t="s">
        <v>128</v>
      </c>
    </row>
    <row r="133" spans="2:2" ht="14.5" x14ac:dyDescent="0.35">
      <c r="B133" s="6" t="s">
        <v>129</v>
      </c>
    </row>
    <row r="134" spans="2:2" ht="14.5" x14ac:dyDescent="0.35">
      <c r="B134" s="6" t="s">
        <v>130</v>
      </c>
    </row>
    <row r="135" spans="2:2" ht="14.5" x14ac:dyDescent="0.35">
      <c r="B135" s="6" t="s">
        <v>131</v>
      </c>
    </row>
    <row r="136" spans="2:2" ht="14.5" x14ac:dyDescent="0.35">
      <c r="B136" s="6" t="s">
        <v>132</v>
      </c>
    </row>
    <row r="137" spans="2:2" ht="14.5" x14ac:dyDescent="0.35">
      <c r="B137" s="6" t="s">
        <v>133</v>
      </c>
    </row>
    <row r="138" spans="2:2" ht="14.5" x14ac:dyDescent="0.35">
      <c r="B138" s="6" t="s">
        <v>134</v>
      </c>
    </row>
    <row r="139" spans="2:2" ht="14.5" x14ac:dyDescent="0.35">
      <c r="B139" s="6" t="s">
        <v>135</v>
      </c>
    </row>
    <row r="140" spans="2:2" ht="14.5" x14ac:dyDescent="0.35">
      <c r="B140" s="6" t="s">
        <v>136</v>
      </c>
    </row>
    <row r="141" spans="2:2" ht="14.5" x14ac:dyDescent="0.35">
      <c r="B141" s="6" t="s">
        <v>137</v>
      </c>
    </row>
    <row r="142" spans="2:2" ht="14.5" x14ac:dyDescent="0.35">
      <c r="B142" s="6" t="s">
        <v>138</v>
      </c>
    </row>
    <row r="143" spans="2:2" ht="14.5" x14ac:dyDescent="0.35">
      <c r="B143" s="6" t="s">
        <v>139</v>
      </c>
    </row>
    <row r="144" spans="2:2" ht="14.5" x14ac:dyDescent="0.35">
      <c r="B144" s="6" t="s">
        <v>140</v>
      </c>
    </row>
    <row r="145" spans="2:2" ht="29" x14ac:dyDescent="0.35">
      <c r="B145" s="6" t="s">
        <v>141</v>
      </c>
    </row>
    <row r="146" spans="2:2" ht="14.5" x14ac:dyDescent="0.35">
      <c r="B146" s="6" t="s">
        <v>142</v>
      </c>
    </row>
    <row r="147" spans="2:2" ht="14.5" x14ac:dyDescent="0.35">
      <c r="B147" s="6" t="s">
        <v>143</v>
      </c>
    </row>
    <row r="148" spans="2:2" ht="14.5" x14ac:dyDescent="0.35">
      <c r="B148" s="6" t="s">
        <v>144</v>
      </c>
    </row>
    <row r="149" spans="2:2" ht="14.5" x14ac:dyDescent="0.35">
      <c r="B149" s="6" t="s">
        <v>145</v>
      </c>
    </row>
    <row r="150" spans="2:2" ht="14.5" x14ac:dyDescent="0.35">
      <c r="B150" s="6" t="s">
        <v>146</v>
      </c>
    </row>
    <row r="151" spans="2:2" ht="14.5" x14ac:dyDescent="0.35">
      <c r="B151" s="6" t="s">
        <v>147</v>
      </c>
    </row>
    <row r="152" spans="2:2" ht="14.5" x14ac:dyDescent="0.35">
      <c r="B152" s="6" t="s">
        <v>148</v>
      </c>
    </row>
    <row r="153" spans="2:2" ht="14.5" x14ac:dyDescent="0.35">
      <c r="B153" s="6" t="s">
        <v>149</v>
      </c>
    </row>
    <row r="154" spans="2:2" ht="14.5" x14ac:dyDescent="0.35">
      <c r="B154" s="6" t="s">
        <v>150</v>
      </c>
    </row>
    <row r="155" spans="2:2" ht="14.5" x14ac:dyDescent="0.35">
      <c r="B155" s="6" t="s">
        <v>151</v>
      </c>
    </row>
    <row r="156" spans="2:2" ht="14.5" x14ac:dyDescent="0.35">
      <c r="B156" s="6" t="s">
        <v>152</v>
      </c>
    </row>
    <row r="157" spans="2:2" ht="14.5" x14ac:dyDescent="0.35">
      <c r="B157" s="6" t="s">
        <v>153</v>
      </c>
    </row>
    <row r="158" spans="2:2" ht="14.5" x14ac:dyDescent="0.35">
      <c r="B158" s="6" t="s">
        <v>154</v>
      </c>
    </row>
    <row r="159" spans="2:2" ht="14.5" x14ac:dyDescent="0.35">
      <c r="B159" s="6" t="s">
        <v>155</v>
      </c>
    </row>
    <row r="160" spans="2:2" ht="14.5" x14ac:dyDescent="0.35">
      <c r="B160" s="6" t="s">
        <v>156</v>
      </c>
    </row>
    <row r="161" spans="2:2" ht="14.5" x14ac:dyDescent="0.35">
      <c r="B161" s="6" t="s">
        <v>157</v>
      </c>
    </row>
    <row r="162" spans="2:2" ht="14.5" x14ac:dyDescent="0.35">
      <c r="B162" s="6" t="s">
        <v>158</v>
      </c>
    </row>
    <row r="163" spans="2:2" ht="29" x14ac:dyDescent="0.35">
      <c r="B163" s="6" t="s">
        <v>159</v>
      </c>
    </row>
    <row r="164" spans="2:2" ht="14.5" x14ac:dyDescent="0.35">
      <c r="B164" s="6" t="s">
        <v>160</v>
      </c>
    </row>
    <row r="165" spans="2:2" ht="14.5" x14ac:dyDescent="0.35">
      <c r="B165" s="6" t="s">
        <v>161</v>
      </c>
    </row>
    <row r="166" spans="2:2" ht="14.5" x14ac:dyDescent="0.35">
      <c r="B166" s="6" t="s">
        <v>162</v>
      </c>
    </row>
    <row r="167" spans="2:2" ht="14.5" x14ac:dyDescent="0.35">
      <c r="B167" s="6" t="s">
        <v>163</v>
      </c>
    </row>
    <row r="168" spans="2:2" ht="14.5" x14ac:dyDescent="0.35">
      <c r="B168" s="6" t="s">
        <v>164</v>
      </c>
    </row>
    <row r="169" spans="2:2" ht="14.5" x14ac:dyDescent="0.35">
      <c r="B169" s="6" t="s">
        <v>165</v>
      </c>
    </row>
    <row r="170" spans="2:2" ht="14.5" x14ac:dyDescent="0.35">
      <c r="B170" s="6" t="s">
        <v>166</v>
      </c>
    </row>
    <row r="171" spans="2:2" ht="14.5" x14ac:dyDescent="0.35">
      <c r="B171" s="6" t="s">
        <v>167</v>
      </c>
    </row>
    <row r="172" spans="2:2" ht="14.5" x14ac:dyDescent="0.35">
      <c r="B172" s="6" t="s">
        <v>168</v>
      </c>
    </row>
    <row r="173" spans="2:2" ht="14.5" x14ac:dyDescent="0.35">
      <c r="B173" s="6" t="s">
        <v>169</v>
      </c>
    </row>
    <row r="174" spans="2:2" ht="14.5" x14ac:dyDescent="0.35">
      <c r="B174" s="6" t="s">
        <v>170</v>
      </c>
    </row>
    <row r="175" spans="2:2" ht="14.5" x14ac:dyDescent="0.35">
      <c r="B175" s="6" t="s">
        <v>171</v>
      </c>
    </row>
    <row r="176" spans="2:2" ht="14.5" x14ac:dyDescent="0.35">
      <c r="B176" s="6" t="s">
        <v>172</v>
      </c>
    </row>
    <row r="177" spans="2:2" ht="14.5" x14ac:dyDescent="0.35">
      <c r="B177" s="6" t="s">
        <v>173</v>
      </c>
    </row>
    <row r="178" spans="2:2" ht="14.5" x14ac:dyDescent="0.35">
      <c r="B178" s="6" t="s">
        <v>174</v>
      </c>
    </row>
    <row r="179" spans="2:2" ht="14.5" x14ac:dyDescent="0.35">
      <c r="B179" s="6" t="s">
        <v>175</v>
      </c>
    </row>
    <row r="180" spans="2:2" ht="14.5" x14ac:dyDescent="0.35">
      <c r="B180" s="6" t="s">
        <v>176</v>
      </c>
    </row>
    <row r="181" spans="2:2" ht="14.5" x14ac:dyDescent="0.35">
      <c r="B181" s="6" t="s">
        <v>177</v>
      </c>
    </row>
    <row r="182" spans="2:2" ht="14.5" x14ac:dyDescent="0.35">
      <c r="B182" s="6" t="s">
        <v>258</v>
      </c>
    </row>
    <row r="183" spans="2:2" ht="14.5" x14ac:dyDescent="0.35">
      <c r="B183" s="6" t="s">
        <v>178</v>
      </c>
    </row>
    <row r="184" spans="2:2" ht="14.5" x14ac:dyDescent="0.35">
      <c r="B184" s="6" t="s">
        <v>179</v>
      </c>
    </row>
    <row r="185" spans="2:2" ht="14.5" x14ac:dyDescent="0.35">
      <c r="B185" s="6" t="s">
        <v>180</v>
      </c>
    </row>
    <row r="186" spans="2:2" ht="14.5" x14ac:dyDescent="0.35">
      <c r="B186" s="6" t="s">
        <v>181</v>
      </c>
    </row>
    <row r="187" spans="2:2" ht="14.5" x14ac:dyDescent="0.35">
      <c r="B187" s="6" t="s">
        <v>182</v>
      </c>
    </row>
    <row r="188" spans="2:2" ht="14.5" x14ac:dyDescent="0.35">
      <c r="B188" s="6" t="s">
        <v>183</v>
      </c>
    </row>
    <row r="189" spans="2:2" ht="14.5" x14ac:dyDescent="0.35">
      <c r="B189" s="6" t="s">
        <v>184</v>
      </c>
    </row>
    <row r="190" spans="2:2" ht="14.5" x14ac:dyDescent="0.35">
      <c r="B190" s="6" t="s">
        <v>185</v>
      </c>
    </row>
    <row r="191" spans="2:2" ht="14.5" x14ac:dyDescent="0.35">
      <c r="B191" s="6" t="s">
        <v>186</v>
      </c>
    </row>
    <row r="192" spans="2:2" ht="14.5" x14ac:dyDescent="0.35">
      <c r="B192" s="6" t="s">
        <v>187</v>
      </c>
    </row>
    <row r="193" spans="2:2" ht="14.5" x14ac:dyDescent="0.35">
      <c r="B193" s="6" t="s">
        <v>188</v>
      </c>
    </row>
    <row r="194" spans="2:2" ht="14.5" x14ac:dyDescent="0.35">
      <c r="B194" s="6" t="s">
        <v>189</v>
      </c>
    </row>
    <row r="195" spans="2:2" ht="14.5" x14ac:dyDescent="0.35">
      <c r="B195" s="6" t="s">
        <v>190</v>
      </c>
    </row>
    <row r="196" spans="2:2" ht="14.5" x14ac:dyDescent="0.35">
      <c r="B196" s="6" t="s">
        <v>191</v>
      </c>
    </row>
    <row r="197" spans="2:2" ht="14.5" x14ac:dyDescent="0.35">
      <c r="B197" s="6" t="s">
        <v>192</v>
      </c>
    </row>
    <row r="198" spans="2:2" ht="14.5" x14ac:dyDescent="0.35">
      <c r="B198" s="6" t="s">
        <v>193</v>
      </c>
    </row>
    <row r="199" spans="2:2" ht="14.5" x14ac:dyDescent="0.35">
      <c r="B199" s="6" t="s">
        <v>194</v>
      </c>
    </row>
    <row r="200" spans="2:2" ht="29" x14ac:dyDescent="0.35">
      <c r="B200" s="6" t="s">
        <v>195</v>
      </c>
    </row>
    <row r="201" spans="2:2" ht="14.5" x14ac:dyDescent="0.35">
      <c r="B201" s="6" t="s">
        <v>196</v>
      </c>
    </row>
    <row r="202" spans="2:2" ht="14.5" x14ac:dyDescent="0.35">
      <c r="B202" s="6" t="s">
        <v>197</v>
      </c>
    </row>
    <row r="203" spans="2:2" ht="14.5" x14ac:dyDescent="0.35">
      <c r="B203" s="6" t="s">
        <v>198</v>
      </c>
    </row>
    <row r="204" spans="2:2" ht="14.5" x14ac:dyDescent="0.35">
      <c r="B204" s="6" t="s">
        <v>199</v>
      </c>
    </row>
    <row r="205" spans="2:2" ht="14.5" x14ac:dyDescent="0.35">
      <c r="B205" s="6" t="s">
        <v>200</v>
      </c>
    </row>
    <row r="206" spans="2:2" ht="14.5" x14ac:dyDescent="0.35">
      <c r="B206" s="6" t="s">
        <v>201</v>
      </c>
    </row>
    <row r="207" spans="2:2" ht="14.5" x14ac:dyDescent="0.35">
      <c r="B207" s="6" t="s">
        <v>202</v>
      </c>
    </row>
    <row r="208" spans="2:2" ht="14.5" x14ac:dyDescent="0.35">
      <c r="B208" s="6" t="s">
        <v>203</v>
      </c>
    </row>
    <row r="209" spans="2:2" ht="14.5" x14ac:dyDescent="0.35">
      <c r="B209" s="6" t="s">
        <v>204</v>
      </c>
    </row>
    <row r="210" spans="2:2" ht="14.5" x14ac:dyDescent="0.35">
      <c r="B210" s="6" t="s">
        <v>205</v>
      </c>
    </row>
    <row r="211" spans="2:2" ht="14.5" x14ac:dyDescent="0.35">
      <c r="B211" s="6" t="s">
        <v>206</v>
      </c>
    </row>
    <row r="212" spans="2:2" ht="14.5" x14ac:dyDescent="0.35">
      <c r="B212" s="6" t="s">
        <v>207</v>
      </c>
    </row>
    <row r="213" spans="2:2" ht="14.5" x14ac:dyDescent="0.35">
      <c r="B213" s="6" t="s">
        <v>208</v>
      </c>
    </row>
    <row r="214" spans="2:2" ht="14.5" x14ac:dyDescent="0.35">
      <c r="B214" s="6" t="s">
        <v>209</v>
      </c>
    </row>
    <row r="215" spans="2:2" ht="14.5" x14ac:dyDescent="0.35">
      <c r="B215" s="6" t="s">
        <v>210</v>
      </c>
    </row>
    <row r="216" spans="2:2" ht="14.5" x14ac:dyDescent="0.35">
      <c r="B216" s="6" t="s">
        <v>211</v>
      </c>
    </row>
    <row r="217" spans="2:2" ht="14.5" x14ac:dyDescent="0.35">
      <c r="B217" s="6" t="s">
        <v>212</v>
      </c>
    </row>
    <row r="218" spans="2:2" ht="14.5" x14ac:dyDescent="0.35">
      <c r="B218" s="6" t="s">
        <v>213</v>
      </c>
    </row>
    <row r="219" spans="2:2" ht="14.5" x14ac:dyDescent="0.35">
      <c r="B219" s="6" t="s">
        <v>214</v>
      </c>
    </row>
    <row r="220" spans="2:2" ht="14.5" x14ac:dyDescent="0.35">
      <c r="B220" s="6" t="s">
        <v>215</v>
      </c>
    </row>
    <row r="221" spans="2:2" ht="14.5" x14ac:dyDescent="0.35">
      <c r="B221" s="6" t="s">
        <v>216</v>
      </c>
    </row>
    <row r="222" spans="2:2" ht="14.5" x14ac:dyDescent="0.35">
      <c r="B222" s="6" t="s">
        <v>217</v>
      </c>
    </row>
    <row r="223" spans="2:2" ht="14.5" x14ac:dyDescent="0.35">
      <c r="B223" s="6" t="s">
        <v>218</v>
      </c>
    </row>
    <row r="224" spans="2:2" ht="14.5" x14ac:dyDescent="0.35">
      <c r="B224" s="6" t="s">
        <v>219</v>
      </c>
    </row>
    <row r="225" spans="2:2" ht="14.5" x14ac:dyDescent="0.35">
      <c r="B225" s="6" t="s">
        <v>220</v>
      </c>
    </row>
    <row r="226" spans="2:2" ht="14.5" x14ac:dyDescent="0.35">
      <c r="B226" s="6" t="s">
        <v>221</v>
      </c>
    </row>
    <row r="227" spans="2:2" ht="14.5" x14ac:dyDescent="0.35">
      <c r="B227" s="6" t="s">
        <v>222</v>
      </c>
    </row>
    <row r="228" spans="2:2" ht="14.5" x14ac:dyDescent="0.35">
      <c r="B228" s="6" t="s">
        <v>223</v>
      </c>
    </row>
    <row r="229" spans="2:2" ht="14.5" x14ac:dyDescent="0.35">
      <c r="B229" s="6" t="s">
        <v>224</v>
      </c>
    </row>
    <row r="230" spans="2:2" ht="14.5" x14ac:dyDescent="0.35">
      <c r="B230" s="6" t="s">
        <v>225</v>
      </c>
    </row>
    <row r="231" spans="2:2" ht="14.5" x14ac:dyDescent="0.35">
      <c r="B231" s="6" t="s">
        <v>226</v>
      </c>
    </row>
    <row r="232" spans="2:2" ht="14.5" x14ac:dyDescent="0.35">
      <c r="B232" s="6" t="s">
        <v>227</v>
      </c>
    </row>
    <row r="233" spans="2:2" ht="14.5" x14ac:dyDescent="0.35">
      <c r="B233" s="6" t="s">
        <v>228</v>
      </c>
    </row>
    <row r="234" spans="2:2" ht="14.5" x14ac:dyDescent="0.35">
      <c r="B234" s="6" t="s">
        <v>229</v>
      </c>
    </row>
    <row r="235" spans="2:2" ht="14.5" x14ac:dyDescent="0.35">
      <c r="B235" s="6" t="s">
        <v>230</v>
      </c>
    </row>
    <row r="236" spans="2:2" ht="14.5" x14ac:dyDescent="0.35">
      <c r="B236" s="6" t="s">
        <v>231</v>
      </c>
    </row>
    <row r="237" spans="2:2" ht="14.5" x14ac:dyDescent="0.35">
      <c r="B237" s="6" t="s">
        <v>232</v>
      </c>
    </row>
    <row r="238" spans="2:2" ht="14.5" x14ac:dyDescent="0.35">
      <c r="B238" s="6" t="s">
        <v>233</v>
      </c>
    </row>
    <row r="239" spans="2:2" ht="14.5" x14ac:dyDescent="0.35">
      <c r="B239" s="6" t="s">
        <v>234</v>
      </c>
    </row>
    <row r="240" spans="2:2" ht="14.5" x14ac:dyDescent="0.35">
      <c r="B240" s="8" t="s">
        <v>235</v>
      </c>
    </row>
    <row r="241" spans="2:2" ht="14.5" x14ac:dyDescent="0.35">
      <c r="B241" s="6" t="s">
        <v>236</v>
      </c>
    </row>
    <row r="242" spans="2:2" ht="14.5" x14ac:dyDescent="0.35">
      <c r="B242" s="6" t="s">
        <v>237</v>
      </c>
    </row>
    <row r="243" spans="2:2" ht="14.5" x14ac:dyDescent="0.35">
      <c r="B243" s="6" t="s">
        <v>238</v>
      </c>
    </row>
    <row r="244" spans="2:2" ht="14.5" x14ac:dyDescent="0.35">
      <c r="B244" s="6" t="s">
        <v>239</v>
      </c>
    </row>
    <row r="245" spans="2:2" ht="14.5" x14ac:dyDescent="0.35">
      <c r="B245" s="6" t="s">
        <v>240</v>
      </c>
    </row>
    <row r="246" spans="2:2" ht="14.5" x14ac:dyDescent="0.35">
      <c r="B246" s="6" t="s">
        <v>241</v>
      </c>
    </row>
    <row r="247" spans="2:2" ht="14.5" x14ac:dyDescent="0.35">
      <c r="B247" s="6" t="s">
        <v>242</v>
      </c>
    </row>
    <row r="248" spans="2:2" ht="14.5" x14ac:dyDescent="0.35">
      <c r="B248" s="6" t="s">
        <v>243</v>
      </c>
    </row>
    <row r="249" spans="2:2" ht="14.5" x14ac:dyDescent="0.35">
      <c r="B249" s="6" t="s">
        <v>244</v>
      </c>
    </row>
    <row r="250" spans="2:2" ht="14.5" x14ac:dyDescent="0.35">
      <c r="B250" s="6" t="s">
        <v>245</v>
      </c>
    </row>
    <row r="251" spans="2:2" ht="14.5" x14ac:dyDescent="0.35">
      <c r="B251" s="6" t="s">
        <v>246</v>
      </c>
    </row>
    <row r="252" spans="2:2" ht="14.5" x14ac:dyDescent="0.35">
      <c r="B252" s="6" t="s">
        <v>247</v>
      </c>
    </row>
    <row r="253" spans="2:2" ht="43.5" x14ac:dyDescent="0.35">
      <c r="B253" s="6" t="s">
        <v>248</v>
      </c>
    </row>
  </sheetData>
  <pageMargins left="0.7" right="0.7" top="0.75" bottom="0.75" header="0.3" footer="0.3"/>
  <pageSetup paperSize="9" orientation="portrait" horizontalDpi="4294967293"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Receiver>
    <Name>Policy Label Generator</Name>
    <Synchronization>Synchronous</Synchronization>
    <Type>10001</Type>
    <SequenceNumber>1000</SequenceNumber>
    <Url/>
    <Assembly>Microsoft.Office.Policy, Version=14.0.0.0, Culture=neutral, PublicKeyToken=71e9bce111e9429c</Assembly>
    <Class>Microsoft.Office.RecordsManagement.Internal.LabelHandler</Class>
    <Data/>
    <Filter/>
  </Receiver>
  <Receiver>
    <Name>Policy Label Generator</Name>
    <Synchronization>Synchronous</Synchronization>
    <Type>10002</Type>
    <SequenceNumber>1001</SequenceNumber>
    <Url/>
    <Assembly>Microsoft.Office.Policy, Version=14.0.0.0, Culture=neutral, PublicKeyToken=71e9bce111e9429c</Assembly>
    <Class>Microsoft.Office.RecordsManagement.Internal.LabelHandler</Class>
    <Data/>
    <Filter/>
  </Receiver>
  <Receiver>
    <Name>Policy Label Generator</Name>
    <Synchronization>Synchronous</Synchronization>
    <Type>10004</Type>
    <SequenceNumber>1002</SequenceNumber>
    <Url/>
    <Assembly>Microsoft.Office.Policy, Version=14.0.0.0, Culture=neutral, PublicKeyToken=71e9bce111e9429c</Assembly>
    <Class>Microsoft.Office.RecordsManagement.Internal.LabelHandler</Class>
    <Data/>
    <Filter/>
  </Receiver>
  <Receiver>
    <Name>Policy Label Generator</Name>
    <Synchronization>Synchronous</Synchronization>
    <Type>10006</Type>
    <SequenceNumber>1003</SequenceNumber>
    <Url/>
    <Assembly>Microsoft.Office.Policy, Version=14.0.0.0, Culture=neutral, PublicKeyToken=71e9bce111e9429c</Assembly>
    <Class>Microsoft.Office.RecordsManagement.Internal.LabelHandler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Eurojust DMS Document" ma:contentTypeID="0x01010026F44F5EB6FD8742ACFDBF8E7D4DFF0000263DDDF421DD934AA2E07D89210B9663" ma:contentTypeVersion="15" ma:contentTypeDescription="Create a new document." ma:contentTypeScope="" ma:versionID="2cd4fcc463c79d9d016b33c28728e514">
  <xsd:schema xmlns:xsd="http://www.w3.org/2001/XMLSchema" xmlns:xs="http://www.w3.org/2001/XMLSchema" xmlns:p="http://schemas.microsoft.com/office/2006/metadata/properties" xmlns:ns1="http://schemas.microsoft.com/sharepoint/v3" xmlns:ns2="http://schemas.microsoft.com/sharepoint/v3/fields" xmlns:ns3="0b944bc8-ab70-4035-9388-4853844a36ce" targetNamespace="http://schemas.microsoft.com/office/2006/metadata/properties" ma:root="true" ma:fieldsID="5b6487c345da79e390e90b29daea10ea" ns1:_="" ns2:_="" ns3:_="">
    <xsd:import namespace="http://schemas.microsoft.com/sharepoint/v3"/>
    <xsd:import namespace="http://schemas.microsoft.com/sharepoint/v3/fields"/>
    <xsd:import namespace="0b944bc8-ab70-4035-9388-4853844a36ce"/>
    <xsd:element name="properties">
      <xsd:complexType>
        <xsd:sequence>
          <xsd:element name="documentManagement">
            <xsd:complexType>
              <xsd:all>
                <xsd:element ref="ns2:Description" minOccurs="0"/>
                <xsd:element ref="ns3:_dlc_DocId" minOccurs="0"/>
                <xsd:element ref="ns3:_dlc_DocIdUrl" minOccurs="0"/>
                <xsd:element ref="ns3:_dlc_DocIdPersistId" minOccurs="0"/>
                <xsd:element ref="ns1:_dlc_Exempt" minOccurs="0"/>
                <xsd:element ref="ns3:DLCPolicyLabelValue" minOccurs="0"/>
                <xsd:element ref="ns3:DLCPolicyLabelClientValue" minOccurs="0"/>
                <xsd:element ref="ns3: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3"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escription" ma:index="8" nillable="true" ma:displayName="Description" ma:description="" ma:internalName="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b944bc8-ab70-4035-9388-4853844a36ce"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DLCPolicyLabelValue" ma:index="14"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5"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6"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76d372ae-42db-48f2-a916-c7b35bf2e6bc" ContentTypeId="0x01010026F44F5EB6FD8742ACFDBF8E7D4DFF00" PreviousValue="true"/>
</file>

<file path=customXml/item5.xml><?xml version="1.0" encoding="utf-8"?>
<p:properties xmlns:p="http://schemas.microsoft.com/office/2006/metadata/properties" xmlns:xsi="http://www.w3.org/2001/XMLSchema-instance" xmlns:pc="http://schemas.microsoft.com/office/infopath/2007/PartnerControls">
  <documentManagement>
    <DLCPolicyLabelLock xmlns="0b944bc8-ab70-4035-9388-4853844a36ce" xsi:nil="true"/>
    <Description xmlns="http://schemas.microsoft.com/sharepoint/v3/fields" xsi:nil="true"/>
    <DLCPolicyLabelClientValue xmlns="0b944bc8-ab70-4035-9388-4853844a36ce">Document ID:TPW001-1566870100-859</DLCPolicyLabelClientValue>
    <_dlc_DocId xmlns="0b944bc8-ab70-4035-9388-4853844a36ce">TPW001-1566870100-859</_dlc_DocId>
    <_dlc_DocIdUrl xmlns="0b944bc8-ab70-4035-9388-4853844a36ce">
      <Url>http://tpw/teams/jfe/_layouts/15/DocIdRedir.aspx?ID=TPW001-1566870100-859</Url>
      <Description>TPW001-1566870100-859</Description>
    </_dlc_DocIdUrl>
    <DLCPolicyLabelValue xmlns="0b944bc8-ab70-4035-9388-4853844a36ce">Document ID:TPW001-1566870100-859</DLCPolicyLabelValue>
  </documentManagement>
</p:properties>
</file>

<file path=customXml/item6.xml><?xml version="1.0" encoding="utf-8"?>
<?mso-contentType ?>
<p:Policy xmlns:p="office.server.policy" id="" local="true">
  <p:Name>Eurojust DMS Document</p:Name>
  <p:Description/>
  <p:Statement/>
  <p:PolicyItems>
    <p:PolicyItem featureId="Microsoft.Office.RecordsManagement.PolicyFeatures.PolicyLabel" staticId="0x01010026F44F5EB6FD8742ACFDBF8E7D4DFF00|-488782343" UniqueId="1685ce10-50e8-48f9-82dc-128397a56691">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justification>Left</justification>
            <lock>True</lock>
          </properties>
          <segment type="literal">Document ID:</segment>
          <segment type="metadata">_dlc_DocId</segment>
        </label>
      </p:CustomData>
    </p:PolicyItem>
  </p:PolicyItems>
</p:Policy>
</file>

<file path=customXml/itemProps1.xml><?xml version="1.0" encoding="utf-8"?>
<ds:datastoreItem xmlns:ds="http://schemas.openxmlformats.org/officeDocument/2006/customXml" ds:itemID="{1797B42C-D3B1-43F6-A224-05FEBBFAE872}">
  <ds:schemaRefs>
    <ds:schemaRef ds:uri="http://schemas.microsoft.com/sharepoint/v3/contenttype/forms"/>
  </ds:schemaRefs>
</ds:datastoreItem>
</file>

<file path=customXml/itemProps2.xml><?xml version="1.0" encoding="utf-8"?>
<ds:datastoreItem xmlns:ds="http://schemas.openxmlformats.org/officeDocument/2006/customXml" ds:itemID="{7F1E805A-11D0-4641-AA7F-3A5EE022FD0C}">
  <ds:schemaRefs>
    <ds:schemaRef ds:uri="http://schemas.microsoft.com/sharepoint/events"/>
  </ds:schemaRefs>
</ds:datastoreItem>
</file>

<file path=customXml/itemProps3.xml><?xml version="1.0" encoding="utf-8"?>
<ds:datastoreItem xmlns:ds="http://schemas.openxmlformats.org/officeDocument/2006/customXml" ds:itemID="{F826B82C-F2FC-4E13-8F86-DB5A3F67A3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0b944bc8-ab70-4035-9388-4853844a36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0AC33A7-231B-4831-B306-3D24394AC952}">
  <ds:schemaRefs>
    <ds:schemaRef ds:uri="Microsoft.SharePoint.Taxonomy.ContentTypeSync"/>
  </ds:schemaRefs>
</ds:datastoreItem>
</file>

<file path=customXml/itemProps5.xml><?xml version="1.0" encoding="utf-8"?>
<ds:datastoreItem xmlns:ds="http://schemas.openxmlformats.org/officeDocument/2006/customXml" ds:itemID="{E7A940A7-ACEF-4DA4-A917-EA1438FBFB4B}">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 ds:uri="0b944bc8-ab70-4035-9388-4853844a36ce"/>
    <ds:schemaRef ds:uri="http://purl.org/dc/terms/"/>
    <ds:schemaRef ds:uri="http://schemas.microsoft.com/sharepoint/v3/fields"/>
    <ds:schemaRef ds:uri="http://www.w3.org/XML/1998/namespace"/>
    <ds:schemaRef ds:uri="http://purl.org/dc/dcmitype/"/>
  </ds:schemaRefs>
</ds:datastoreItem>
</file>

<file path=customXml/itemProps6.xml><?xml version="1.0" encoding="utf-8"?>
<ds:datastoreItem xmlns:ds="http://schemas.openxmlformats.org/officeDocument/2006/customXml" ds:itemID="{9144B859-C86A-441D-BF3C-CD2D138DFBA1}">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Summary_Table</vt:lpstr>
      <vt:lpstr>Annex1_Report_on_Funded_Actions</vt:lpstr>
      <vt:lpstr>Annex 2_Claim_form</vt:lpstr>
      <vt:lpstr>Unit_costs</vt:lpstr>
      <vt:lpstr>List_ to hide</vt:lpstr>
      <vt:lpstr>'Annex 2_Claim_form'!Print_Area</vt:lpstr>
    </vt:vector>
  </TitlesOfParts>
  <Company>Eurojust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proposal</dc:title>
  <dc:creator>Kreitals, O.</dc:creator>
  <cp:lastModifiedBy>Oskars</cp:lastModifiedBy>
  <cp:lastPrinted>2024-05-03T13:26:47Z</cp:lastPrinted>
  <dcterms:created xsi:type="dcterms:W3CDTF">2021-01-22T08:16:11Z</dcterms:created>
  <dcterms:modified xsi:type="dcterms:W3CDTF">2024-05-21T14:38:50Z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0x01010026F44F5EB6FD8742ACFDBF8E7D4DFF0000263DDDF421DD934AA2E07D89210B9663</vt:lpwstr>
  </property>
  <property fmtid="{D5CDD505-2E9C-101B-9397-08002B2CF9AE}" pid="3" name="_dlc_DocIdItemGuid">
    <vt:lpwstr>a32e1371-8cd0-4859-aa6b-6ea1f2f9c320</vt:lpwstr>
  </property>
</Properties>
</file>