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tpw/teams/jfe/publ/2024_Publication/"/>
    </mc:Choice>
  </mc:AlternateContent>
  <bookViews>
    <workbookView xWindow="0" yWindow="0" windowWidth="19200" windowHeight="6760" tabRatio="424"/>
  </bookViews>
  <sheets>
    <sheet name="Budget estimate" sheetId="1" r:id="rId1"/>
    <sheet name="Summary table" sheetId="2" r:id="rId2"/>
    <sheet name="Unit_costs" sheetId="5" r:id="rId3"/>
    <sheet name="List" sheetId="3" state="hidden" r:id="rId4"/>
  </sheets>
  <externalReferences>
    <externalReference r:id="rId5"/>
  </externalReferences>
  <definedNames>
    <definedName name="_xlnm._FilterDatabase" localSheetId="2" hidden="1">Unit_costs!$A$53:$C$259</definedName>
    <definedName name="ar">List!#REF!</definedName>
    <definedName name="as">List!#REF!</definedName>
    <definedName name="at">List!#REF!</definedName>
    <definedName name="Cost_sub_category">[1]A1_benf1!$S$13:$S$14</definedName>
    <definedName name="EU">List!#REF!</definedName>
    <definedName name="EU_Member_States">[1]A1_benf1!$W$13:$W$244</definedName>
    <definedName name="Inte">#REF!</definedName>
    <definedName name="Meet">#REF!</definedName>
    <definedName name="Meeting1">List!#REF!</definedName>
    <definedName name="_xlnm.Print_Area" localSheetId="0">'Budget estimate'!$A$1:$G$38</definedName>
    <definedName name="_xlnm.Print_Area" localSheetId="1">'Summary table'!$A$1:$H$50</definedName>
    <definedName name="te">List!#REF!</definedName>
    <definedName name="Tran">#REF!</definedName>
    <definedName name="us">List!#REF!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18" i="2" l="1"/>
  <c r="G17" i="2"/>
  <c r="G27" i="1" l="1"/>
  <c r="E9" i="2" l="1"/>
  <c r="D9" i="2"/>
  <c r="D8" i="2"/>
  <c r="D7" i="2"/>
  <c r="G6" i="2" l="1"/>
  <c r="G13" i="1" l="1"/>
  <c r="G20" i="2" l="1"/>
  <c r="I7" i="5"/>
  <c r="C4" i="2" l="1"/>
  <c r="E31" i="2" l="1"/>
  <c r="E32" i="2"/>
  <c r="F10" i="2" l="1"/>
  <c r="E10" i="2"/>
  <c r="D10" i="2"/>
  <c r="G10" i="2"/>
  <c r="G26" i="1" l="1"/>
  <c r="G25" i="1"/>
  <c r="G24" i="1"/>
  <c r="E33" i="2" s="1"/>
  <c r="G23" i="1"/>
  <c r="G22" i="1"/>
  <c r="G21" i="1"/>
  <c r="C18" i="3" l="1"/>
  <c r="G14" i="1" l="1"/>
  <c r="G15" i="1"/>
  <c r="G19" i="2" s="1"/>
  <c r="G16" i="1"/>
  <c r="G16" i="2" s="1"/>
  <c r="G17" i="1"/>
  <c r="G18" i="1"/>
  <c r="G19" i="1"/>
  <c r="G20" i="1"/>
  <c r="G28" i="1" l="1"/>
  <c r="G15" i="2"/>
  <c r="G21" i="2" s="1"/>
  <c r="E34" i="2"/>
  <c r="E30" i="2"/>
  <c r="E35" i="2"/>
  <c r="E29" i="2"/>
  <c r="G29" i="1" l="1"/>
  <c r="G30" i="1" s="1"/>
  <c r="E36" i="2"/>
  <c r="E37" i="2" s="1"/>
  <c r="E38" i="2" s="1"/>
  <c r="C15" i="2" s="1"/>
  <c r="D16" i="2" s="1"/>
  <c r="C16" i="2" l="1"/>
  <c r="C17" i="2" s="1"/>
</calcChain>
</file>

<file path=xl/sharedStrings.xml><?xml version="1.0" encoding="utf-8"?>
<sst xmlns="http://schemas.openxmlformats.org/spreadsheetml/2006/main" count="575" uniqueCount="323">
  <si>
    <t>accommodation</t>
  </si>
  <si>
    <t>interpretation</t>
  </si>
  <si>
    <t>translation</t>
  </si>
  <si>
    <t>Name of the operation:</t>
  </si>
  <si>
    <t>return flight within EU</t>
  </si>
  <si>
    <t>return flight to and from overseas</t>
  </si>
  <si>
    <t>return trip by car</t>
  </si>
  <si>
    <t>return trip by train/bus</t>
  </si>
  <si>
    <t>return trip by boat</t>
  </si>
  <si>
    <t>Eurojust ref. no. of the case (1234)</t>
  </si>
  <si>
    <t>College Registration Reference Number (1234/NMXX-2019)</t>
  </si>
  <si>
    <t xml:space="preserve">end of the action period </t>
  </si>
  <si>
    <t>start of the action period</t>
  </si>
  <si>
    <t>Planned action period (dd/mm/yyyy)</t>
  </si>
  <si>
    <t>!!! Please, fill in only fields that are yellow coloured !!!</t>
  </si>
  <si>
    <t>Ref no. of anticipated action</t>
  </si>
  <si>
    <r>
      <rPr>
        <b/>
        <sz val="12"/>
        <color theme="1"/>
        <rFont val="Cambria"/>
        <family val="1"/>
        <scheme val="minor"/>
      </rPr>
      <t xml:space="preserve">Type of costs </t>
    </r>
    <r>
      <rPr>
        <b/>
        <sz val="11"/>
        <color theme="1"/>
        <rFont val="Cambria"/>
        <family val="1"/>
        <scheme val="minor"/>
      </rPr>
      <t xml:space="preserve">
</t>
    </r>
    <r>
      <rPr>
        <i/>
        <sz val="11"/>
        <color theme="1"/>
        <rFont val="Cambria"/>
        <family val="1"/>
        <scheme val="minor"/>
      </rPr>
      <t>(choose from drop down list)</t>
    </r>
  </si>
  <si>
    <r>
      <rPr>
        <b/>
        <sz val="12"/>
        <color theme="1"/>
        <rFont val="Cambria"/>
        <family val="1"/>
        <scheme val="minor"/>
      </rPr>
      <t>Ref no. of anticipated action</t>
    </r>
    <r>
      <rPr>
        <sz val="12"/>
        <color theme="1"/>
        <rFont val="Cambria"/>
        <family val="1"/>
        <scheme val="minor"/>
      </rPr>
      <t xml:space="preserve"> 
</t>
    </r>
    <r>
      <rPr>
        <i/>
        <sz val="11"/>
        <color theme="1"/>
        <rFont val="Cambria"/>
        <family val="1"/>
        <scheme val="minor"/>
      </rPr>
      <t>(from application form 1,2,3…)</t>
    </r>
  </si>
  <si>
    <t xml:space="preserve">Type of costs </t>
  </si>
  <si>
    <t>Nature of travel</t>
  </si>
  <si>
    <t>Return trip by car (*) (EU/non-EU)</t>
  </si>
  <si>
    <t>EUR 180 per vehicle(*)</t>
  </si>
  <si>
    <t>Return trip by train/bus (EU/non-EU)</t>
  </si>
  <si>
    <t>Return trip by boat (EU/non-EU)</t>
  </si>
  <si>
    <t>EU Member States</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</si>
  <si>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</si>
  <si>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</si>
  <si>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</si>
  <si>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</si>
  <si>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</si>
  <si>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</si>
  <si>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</si>
  <si>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</si>
  <si>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</si>
  <si>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</si>
  <si>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</si>
  <si>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</si>
  <si>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</si>
  <si>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</si>
  <si>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</si>
  <si>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</si>
  <si>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</si>
  <si>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</si>
  <si>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</si>
  <si>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</si>
  <si>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</si>
  <si>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</si>
  <si>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Portugal - Azores</t>
  </si>
  <si>
    <t>Portugal - Madeira</t>
  </si>
  <si>
    <t>Romania</t>
  </si>
  <si>
    <t>Slovakia</t>
  </si>
  <si>
    <t>Slovenia</t>
  </si>
  <si>
    <t>Spain</t>
  </si>
  <si>
    <t>Spain - Canary Islands</t>
  </si>
  <si>
    <t>Sweden</t>
  </si>
  <si>
    <t>Non EU-Countries and Overseas Territories</t>
  </si>
  <si>
    <t>Afghanistan</t>
  </si>
  <si>
    <t>Albania</t>
  </si>
  <si>
    <t>Algeria</t>
  </si>
  <si>
    <t>American Samoa</t>
  </si>
  <si>
    <t>Andorra</t>
  </si>
  <si>
    <t>Angola</t>
  </si>
  <si>
    <t>Anguilla</t>
  </si>
  <si>
    <t>Antigua and Barbuda</t>
  </si>
  <si>
    <t>Argentina</t>
  </si>
  <si>
    <t>Armenia</t>
  </si>
  <si>
    <t>Aruba</t>
  </si>
  <si>
    <t>Australia</t>
  </si>
  <si>
    <t>Azerbaijan</t>
  </si>
  <si>
    <t>Bahamas</t>
  </si>
  <si>
    <t>Bahrain</t>
  </si>
  <si>
    <t>Bangladesh</t>
  </si>
  <si>
    <t>Barbados</t>
  </si>
  <si>
    <t>Belarus</t>
  </si>
  <si>
    <t>Belize</t>
  </si>
  <si>
    <t>Benin</t>
  </si>
  <si>
    <t>Bermuda</t>
  </si>
  <si>
    <t>Bhutan</t>
  </si>
  <si>
    <t>Bolivia</t>
  </si>
  <si>
    <t>Bonaire, Sint Eustatius and Saba</t>
  </si>
  <si>
    <t>Bosnia - Herzegovina</t>
  </si>
  <si>
    <t>Botswana</t>
  </si>
  <si>
    <t>Brazil</t>
  </si>
  <si>
    <t>British Virgin Islands</t>
  </si>
  <si>
    <t>Brunei</t>
  </si>
  <si>
    <t>Burkina Faso</t>
  </si>
  <si>
    <t>Burundi</t>
  </si>
  <si>
    <t>Cambodia</t>
  </si>
  <si>
    <t>Cameroon</t>
  </si>
  <si>
    <t>Canada</t>
  </si>
  <si>
    <t>Cape Verde</t>
  </si>
  <si>
    <t>Cayman Islands</t>
  </si>
  <si>
    <t>Central African Republic</t>
  </si>
  <si>
    <t>Chad</t>
  </si>
  <si>
    <t>Channel Islands</t>
  </si>
  <si>
    <t>Chile</t>
  </si>
  <si>
    <t>China</t>
  </si>
  <si>
    <t>Columbia</t>
  </si>
  <si>
    <t>Comoros</t>
  </si>
  <si>
    <t>Congo (Democratic Republic)</t>
  </si>
  <si>
    <t>Congo(Republic)</t>
  </si>
  <si>
    <t>Cooks Island</t>
  </si>
  <si>
    <t>Costa Rica</t>
  </si>
  <si>
    <t>Côte d'Ivoire</t>
  </si>
  <si>
    <t>Cuba</t>
  </si>
  <si>
    <t>Curaçao</t>
  </si>
  <si>
    <t>Djibouti</t>
  </si>
  <si>
    <t>Dominica</t>
  </si>
  <si>
    <t>Dominican Republic</t>
  </si>
  <si>
    <t>East Timor</t>
  </si>
  <si>
    <t>Ecuador</t>
  </si>
  <si>
    <t>Egypt</t>
  </si>
  <si>
    <t>El Salvador</t>
  </si>
  <si>
    <t>Equatorial Guinea</t>
  </si>
  <si>
    <t>Eritrea</t>
  </si>
  <si>
    <t>Ethiopia</t>
  </si>
  <si>
    <t>Faroe Islands</t>
  </si>
  <si>
    <t>Fiji</t>
  </si>
  <si>
    <t>French Guyana</t>
  </si>
  <si>
    <t>French Polynesia</t>
  </si>
  <si>
    <t>Gabon</t>
  </si>
  <si>
    <t>Gambia</t>
  </si>
  <si>
    <t>Georgia</t>
  </si>
  <si>
    <t>Ghana</t>
  </si>
  <si>
    <t>Gibraltar</t>
  </si>
  <si>
    <t>Greenland</t>
  </si>
  <si>
    <t>Grenada</t>
  </si>
  <si>
    <t>Guadeloupe</t>
  </si>
  <si>
    <t>Guam</t>
  </si>
  <si>
    <t>Guatemala</t>
  </si>
  <si>
    <t>Guinea Bissau</t>
  </si>
  <si>
    <t>Guyana</t>
  </si>
  <si>
    <t>Haiti</t>
  </si>
  <si>
    <t>Honduras</t>
  </si>
  <si>
    <t>Hong Kong</t>
  </si>
  <si>
    <t>Iceland</t>
  </si>
  <si>
    <t>India</t>
  </si>
  <si>
    <t>Indonesia</t>
  </si>
  <si>
    <t>Iran</t>
  </si>
  <si>
    <t>Iraq</t>
  </si>
  <si>
    <t>Isle of Man</t>
  </si>
  <si>
    <t>Israel</t>
  </si>
  <si>
    <t>Jamaica</t>
  </si>
  <si>
    <t>Japan</t>
  </si>
  <si>
    <t>Jordan</t>
  </si>
  <si>
    <t>Kazakhstan</t>
  </si>
  <si>
    <t>Kenya</t>
  </si>
  <si>
    <t>Kiribati</t>
  </si>
  <si>
    <t>Kuwait</t>
  </si>
  <si>
    <t>Kyrgyzstan</t>
  </si>
  <si>
    <t>Lao People's Democratic Republic (the)</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</si>
  <si>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</si>
  <si>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</si>
  <si>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</si>
  <si>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</si>
  <si>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</si>
  <si>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</si>
  <si>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</si>
  <si>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</si>
  <si>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</si>
  <si>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</si>
  <si>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</si>
  <si>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</si>
  <si>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</si>
  <si>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</si>
  <si>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</si>
  <si>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</si>
  <si>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</si>
  <si>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the Federated States of</t>
  </si>
  <si>
    <t>Moldova</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</si>
  <si>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</si>
  <si>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</si>
  <si>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</si>
  <si>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</si>
  <si>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</si>
  <si>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</si>
  <si>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</si>
  <si>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</si>
  <si>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</si>
  <si>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</si>
  <si>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</si>
  <si>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</si>
  <si>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</si>
  <si>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</si>
  <si>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</si>
  <si>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</si>
  <si>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North Korea (P.D.R)</t>
  </si>
  <si>
    <t>Northern Mariana Islands</t>
  </si>
  <si>
    <t>Norway</t>
  </si>
  <si>
    <t>Oman</t>
  </si>
  <si>
    <t>Pakistan</t>
  </si>
  <si>
    <t>Palau</t>
  </si>
  <si>
    <t>Panama</t>
  </si>
  <si>
    <t>Papua New Guinea</t>
  </si>
  <si>
    <t>Paraguay</t>
  </si>
  <si>
    <t>Peru</t>
  </si>
  <si>
    <t>Philippines</t>
  </si>
  <si>
    <t>Puerto Rico</t>
  </si>
  <si>
    <t>Qatar</t>
  </si>
  <si>
    <t>Republic of Guinea</t>
  </si>
  <si>
    <t>Réunion</t>
  </si>
  <si>
    <t>Russia</t>
  </si>
  <si>
    <t>Rwanda</t>
  </si>
  <si>
    <t>Saint Lucia</t>
  </si>
  <si>
    <t>Saint Vincent and the Grenadines</t>
  </si>
  <si>
    <t>Saint Kitts and Nevis</t>
  </si>
  <si>
    <t>Saint-Barthélemy</t>
  </si>
  <si>
    <t>San Marino</t>
  </si>
  <si>
    <t>Samoa</t>
  </si>
  <si>
    <t>São Tomé and Príncipe</t>
  </si>
  <si>
    <t>Saudi Arabia</t>
  </si>
  <si>
    <t>Senegal</t>
  </si>
  <si>
    <t>Seychelles</t>
  </si>
  <si>
    <t>Serbia</t>
  </si>
  <si>
    <t>Sierra Leone</t>
  </si>
  <si>
    <t>Singapore</t>
  </si>
  <si>
    <t>St Maarten/ St Martin</t>
  </si>
  <si>
    <t>Solomon Islands</t>
  </si>
  <si>
    <t>Somalia</t>
  </si>
  <si>
    <t>South Africa</t>
  </si>
  <si>
    <t>South Sudan</t>
  </si>
  <si>
    <t>South Korea</t>
  </si>
  <si>
    <t>Sri Lanka</t>
  </si>
  <si>
    <t>Sudan</t>
  </si>
  <si>
    <t>Suriname</t>
  </si>
  <si>
    <t>Swaziland</t>
  </si>
  <si>
    <t>Switzerland</t>
  </si>
  <si>
    <t>Syria</t>
  </si>
  <si>
    <t>Taiwan</t>
  </si>
  <si>
    <t>Tajikistan</t>
  </si>
  <si>
    <t>Tanzania</t>
  </si>
  <si>
    <t>Thailand</t>
  </si>
  <si>
    <t>Togo</t>
  </si>
  <si>
    <t>Tokelau Islands</t>
  </si>
  <si>
    <t>Tonga</t>
  </si>
  <si>
    <t>Trinidad and Tobago</t>
  </si>
  <si>
    <t>Tunisia</t>
  </si>
  <si>
    <t>Turkey</t>
  </si>
  <si>
    <t>Turkmenistan</t>
  </si>
  <si>
    <t>Turks and Caicos Islands</t>
  </si>
  <si>
    <t>Tuvalu</t>
  </si>
  <si>
    <t>Uganda</t>
  </si>
  <si>
    <t>Ukraine</t>
  </si>
  <si>
    <t>United Arab Emirates</t>
  </si>
  <si>
    <t>United Kingdom</t>
  </si>
  <si>
    <t>United States of America</t>
  </si>
  <si>
    <t>Uruguay</t>
  </si>
  <si>
    <t>US Virgin Islands</t>
  </si>
  <si>
    <t>Uzbekistan</t>
  </si>
  <si>
    <t>The Vatican (Holy See)</t>
  </si>
  <si>
    <t>Vanuatu</t>
  </si>
  <si>
    <t>Venezuela</t>
  </si>
  <si>
    <t>Vietnam</t>
  </si>
  <si>
    <t>Wallis and Futuna Islands</t>
  </si>
  <si>
    <t>Yemen</t>
  </si>
  <si>
    <t>Zambia</t>
  </si>
  <si>
    <t>Zimbabwe</t>
  </si>
  <si>
    <t>Other 3rd Countries/Overseas Territories</t>
  </si>
  <si>
    <t>Nature of costs</t>
  </si>
  <si>
    <t>Translation costs</t>
  </si>
  <si>
    <t>Interpretation costs</t>
  </si>
  <si>
    <t xml:space="preserve">Transport costs </t>
  </si>
  <si>
    <t>Costs for translation, interpretation and transport services</t>
  </si>
  <si>
    <t>North Macedonia</t>
  </si>
  <si>
    <t>1. Travel/accommodation costs</t>
  </si>
  <si>
    <t>Please transfer the below information to the Word Application form (section 2.4)</t>
  </si>
  <si>
    <t>Total costs (€)</t>
  </si>
  <si>
    <t>To be completed and submitted with the Application form (Word file) electronically to JITs@eurojust.europa.eu.</t>
  </si>
  <si>
    <r>
      <t xml:space="preserve">IMPORTANT: Please go to the Excel worksheet </t>
    </r>
    <r>
      <rPr>
        <b/>
        <i/>
        <u/>
        <sz val="16"/>
        <color rgb="FFFF0000"/>
        <rFont val="Cambria"/>
        <family val="1"/>
        <scheme val="minor"/>
      </rPr>
      <t>"Summary table"</t>
    </r>
    <r>
      <rPr>
        <b/>
        <sz val="14"/>
        <color rgb="FFFF0000"/>
        <rFont val="Cambria"/>
        <family val="1"/>
        <scheme val="minor"/>
      </rPr>
      <t xml:space="preserve"> to transfer the data to the Word Application form for corresponding actions and total amounts sought.</t>
    </r>
  </si>
  <si>
    <t>Type of costs</t>
  </si>
  <si>
    <r>
      <t xml:space="preserve">Country of Operational activity 
</t>
    </r>
    <r>
      <rPr>
        <i/>
        <sz val="11"/>
        <rFont val="Cambria"/>
        <family val="1"/>
        <scheme val="minor"/>
      </rPr>
      <t>(for travel and accommodation, choose from drop-down list</t>
    </r>
    <r>
      <rPr>
        <sz val="11"/>
        <rFont val="Cambria"/>
        <family val="1"/>
        <scheme val="minor"/>
      </rPr>
      <t>)</t>
    </r>
  </si>
  <si>
    <t xml:space="preserve">Anticipated actual costs </t>
  </si>
  <si>
    <t>Maximum ceilings for return flight (Euro)</t>
  </si>
  <si>
    <t>Maximum accommodation ceilings (Euro)</t>
  </si>
  <si>
    <t>EUR 380 per person</t>
  </si>
  <si>
    <t>EUR 140 per person</t>
  </si>
  <si>
    <t>United States of America (New York)</t>
  </si>
  <si>
    <t>Antilles, the Netherlands</t>
  </si>
  <si>
    <t>Signature/ Name and position</t>
  </si>
  <si>
    <t xml:space="preserve">Date: </t>
  </si>
  <si>
    <t>DD/MM/YYYY</t>
  </si>
  <si>
    <r>
      <rPr>
        <b/>
        <sz val="16"/>
        <color theme="1"/>
        <rFont val="Cambria"/>
        <family val="1"/>
        <scheme val="minor"/>
      </rPr>
      <t xml:space="preserve">EUROJUST's financial assistance to JITs for urgent and/or unforeseen actions  </t>
    </r>
    <r>
      <rPr>
        <sz val="11"/>
        <color theme="1"/>
        <rFont val="Cambria"/>
        <family val="2"/>
        <scheme val="minor"/>
      </rPr>
      <t xml:space="preserve">
 </t>
    </r>
    <r>
      <rPr>
        <sz val="14"/>
        <color theme="1"/>
        <rFont val="Cambria"/>
        <family val="1"/>
        <scheme val="minor"/>
      </rPr>
      <t xml:space="preserve">
Applicable Ceilings and Unit costs for the Budget Estimate</t>
    </r>
  </si>
  <si>
    <r>
      <t xml:space="preserve">Application for Financial Assistance to JITs for urgent and/or unforeseen actions
</t>
    </r>
    <r>
      <rPr>
        <b/>
        <u/>
        <sz val="18"/>
        <color theme="1"/>
        <rFont val="Cambria"/>
        <family val="2"/>
        <scheme val="minor"/>
      </rPr>
      <t xml:space="preserve">Budget estimate </t>
    </r>
  </si>
  <si>
    <r>
      <rPr>
        <sz val="20"/>
        <color theme="1"/>
        <rFont val="Cambria"/>
        <family val="1"/>
        <scheme val="minor"/>
      </rPr>
      <t>Application for Financial Assistance to JITs for urgent and/or unforeseen actions</t>
    </r>
    <r>
      <rPr>
        <b/>
        <sz val="20"/>
        <color theme="1"/>
        <rFont val="Cambria"/>
        <family val="1"/>
        <scheme val="minor"/>
      </rPr>
      <t xml:space="preserve">
</t>
    </r>
    <r>
      <rPr>
        <b/>
        <u/>
        <sz val="20"/>
        <color theme="1"/>
        <rFont val="Cambria"/>
        <family val="1"/>
        <scheme val="minor"/>
      </rPr>
      <t>Budget estimate - Summary table</t>
    </r>
  </si>
  <si>
    <t>Estimated Eurojust contribution (95% of total costs or EUR 8,000)</t>
  </si>
  <si>
    <t>Non-EU Countries and Overseas Territories</t>
  </si>
  <si>
    <t>return flight to and from non-EU countries</t>
  </si>
  <si>
    <t>specialist expertise costs</t>
  </si>
  <si>
    <t>car rental</t>
  </si>
  <si>
    <t>Kosovo</t>
  </si>
  <si>
    <r>
      <rPr>
        <b/>
        <sz val="12"/>
        <color theme="1"/>
        <rFont val="Cambria"/>
        <family val="1"/>
        <scheme val="minor"/>
      </rPr>
      <t xml:space="preserve">Number of unit(s) </t>
    </r>
    <r>
      <rPr>
        <sz val="11"/>
        <color theme="1"/>
        <rFont val="Cambria"/>
        <family val="2"/>
        <scheme val="minor"/>
      </rPr>
      <t xml:space="preserve">
</t>
    </r>
    <r>
      <rPr>
        <i/>
        <sz val="11"/>
        <color theme="1"/>
        <rFont val="Cambria"/>
        <family val="1"/>
        <scheme val="minor"/>
      </rPr>
      <t>(e.g. no. of travellers, total number of nights, planned distance in kilometers with rented car, pages, hours, etc.)</t>
    </r>
  </si>
  <si>
    <t>Maximum ceilings for Travel/Accommodation costs and kilometer allowances for rental car</t>
  </si>
  <si>
    <t xml:space="preserve">Kilometric allowances </t>
  </si>
  <si>
    <t>Car rental costs</t>
  </si>
  <si>
    <r>
      <rPr>
        <b/>
        <sz val="12"/>
        <color theme="1"/>
        <rFont val="Cambria"/>
        <family val="1"/>
        <scheme val="minor"/>
      </rPr>
      <t xml:space="preserve">Ceiling/unit costs </t>
    </r>
    <r>
      <rPr>
        <sz val="11"/>
        <color theme="1"/>
        <rFont val="Cambria"/>
        <family val="2"/>
        <scheme val="minor"/>
      </rPr>
      <t xml:space="preserve">
</t>
    </r>
    <r>
      <rPr>
        <i/>
        <sz val="11"/>
        <color theme="1"/>
        <rFont val="Cambria"/>
        <family val="1"/>
        <scheme val="minor"/>
      </rPr>
      <t xml:space="preserve">(use either: applicable maximum ceilings for travel/accommodation </t>
    </r>
    <r>
      <rPr>
        <b/>
        <i/>
        <u/>
        <sz val="11"/>
        <color theme="1"/>
        <rFont val="Cambria"/>
        <family val="1"/>
        <scheme val="minor"/>
      </rPr>
      <t>or</t>
    </r>
    <r>
      <rPr>
        <i/>
        <sz val="11"/>
        <color theme="1"/>
        <rFont val="Cambria"/>
        <family val="1"/>
        <scheme val="minor"/>
      </rPr>
      <t xml:space="preserve"> kilometer allowances for rented car </t>
    </r>
    <r>
      <rPr>
        <b/>
        <i/>
        <u/>
        <sz val="11"/>
        <color theme="1"/>
        <rFont val="Cambria"/>
        <family val="1"/>
        <scheme val="minor"/>
      </rPr>
      <t>or</t>
    </r>
    <r>
      <rPr>
        <i/>
        <sz val="11"/>
        <color theme="1"/>
        <rFont val="Cambria"/>
        <family val="1"/>
        <scheme val="minor"/>
      </rPr>
      <t xml:space="preserve"> anticipated unit costs for specialist expertise, translation/interpretation, transport services, or car rental. For unit costs/ceilings see Excel worksheet: "Unit_costs")</t>
    </r>
  </si>
  <si>
    <t>purchase of low-value equipment</t>
  </si>
  <si>
    <t>transportation costs for transferring items</t>
  </si>
  <si>
    <t>2. Interpretation/translation costs</t>
  </si>
  <si>
    <t>Version: U1/2024</t>
  </si>
  <si>
    <t>3. Transportation costs for transferring items</t>
  </si>
  <si>
    <t>4. Specialist expertise costs</t>
  </si>
  <si>
    <t>7. Indirect costs (7%)</t>
  </si>
  <si>
    <t>5. Purchase of low-value equipment</t>
  </si>
  <si>
    <t>6. Hire IT/electronic equipment/licences/software</t>
  </si>
  <si>
    <t>hire IT/electronic equipment/licences/software</t>
  </si>
  <si>
    <t>Indirect costs (7%)</t>
  </si>
  <si>
    <t>Co-financing: contribution of the JIT applicant (minimum 5 %)</t>
  </si>
  <si>
    <r>
      <t xml:space="preserve">Applicable ceilings/unit costs: </t>
    </r>
    <r>
      <rPr>
        <b/>
        <u/>
        <sz val="11"/>
        <color theme="0"/>
        <rFont val="Calibri"/>
        <family val="2"/>
        <scheme val="major"/>
      </rPr>
      <t xml:space="preserve">CROSS-BORDER </t>
    </r>
  </si>
  <si>
    <t>EUR 228 per person</t>
  </si>
  <si>
    <t>EUR 84 per person</t>
  </si>
  <si>
    <t>EUR 0.12 per kilometer(**)</t>
  </si>
  <si>
    <t>more details provided in the tables below</t>
  </si>
  <si>
    <t>Return flight (EU/non-EU/overseas teritories)</t>
  </si>
  <si>
    <r>
      <t xml:space="preserve">Applicable ceilings/unit costs: </t>
    </r>
    <r>
      <rPr>
        <b/>
        <u/>
        <sz val="11"/>
        <color theme="0"/>
        <rFont val="Calibri"/>
        <family val="2"/>
        <scheme val="major"/>
      </rPr>
      <t>DOMESTIC (***)</t>
    </r>
  </si>
  <si>
    <t>EUR 276 per person</t>
  </si>
  <si>
    <t>EUR 108 per vehicle(*)</t>
  </si>
  <si>
    <r>
      <rPr>
        <b/>
        <sz val="11"/>
        <rFont val="Calibri"/>
        <family val="1"/>
        <scheme val="major"/>
      </rPr>
      <t>(*)</t>
    </r>
    <r>
      <rPr>
        <sz val="11"/>
        <rFont val="Calibri"/>
        <family val="1"/>
        <scheme val="major"/>
      </rPr>
      <t xml:space="preserve"> (</t>
    </r>
    <r>
      <rPr>
        <i/>
        <u/>
        <sz val="11"/>
        <rFont val="Calibri"/>
        <family val="2"/>
        <scheme val="major"/>
      </rPr>
      <t>Duty or private car</t>
    </r>
    <r>
      <rPr>
        <sz val="11"/>
        <rFont val="Calibri"/>
        <family val="1"/>
        <scheme val="major"/>
      </rPr>
      <t xml:space="preserve">) For the purposes of reimbursement travel costs for cross border return trip by car - fixed unit costs will be used. One car shall be deemed to carry up to three passengers. As such, the unit cost of EUR 180 will be reimbursed on the basis of multiples of three passengers (with four to six passengers being reimbursed EUR 360 and so on).
</t>
    </r>
    <r>
      <rPr>
        <b/>
        <sz val="11"/>
        <rFont val="Calibri"/>
        <family val="1"/>
        <scheme val="major"/>
      </rPr>
      <t>(**)</t>
    </r>
    <r>
      <rPr>
        <sz val="11"/>
        <rFont val="Calibri"/>
        <family val="1"/>
        <scheme val="major"/>
      </rPr>
      <t xml:space="preserve"> (</t>
    </r>
    <r>
      <rPr>
        <i/>
        <u/>
        <sz val="11"/>
        <rFont val="Calibri"/>
        <family val="2"/>
        <scheme val="major"/>
      </rPr>
      <t>Rented car</t>
    </r>
    <r>
      <rPr>
        <sz val="11"/>
        <rFont val="Calibri"/>
        <family val="1"/>
        <scheme val="major"/>
      </rPr>
      <t xml:space="preserve">) The distance in kilometres is calculated on the basis of:
- the driven kilometres indicated in the car rental agreement and/or invoice, if applicable; or
- the fastest route between the place of car rental and the place of the operational JIT activity.
</t>
    </r>
    <r>
      <rPr>
        <b/>
        <sz val="11"/>
        <rFont val="Calibri"/>
        <family val="2"/>
        <scheme val="major"/>
      </rPr>
      <t>(***)</t>
    </r>
    <r>
      <rPr>
        <sz val="11"/>
        <rFont val="Calibri"/>
        <family val="1"/>
        <scheme val="major"/>
      </rPr>
      <t xml:space="preserve"> </t>
    </r>
    <r>
      <rPr>
        <i/>
        <u/>
        <sz val="11"/>
        <rFont val="Calibri"/>
        <family val="2"/>
        <scheme val="major"/>
      </rPr>
      <t>Domestic travel costs</t>
    </r>
    <r>
      <rPr>
        <sz val="11"/>
        <rFont val="Calibri"/>
        <family val="1"/>
        <scheme val="major"/>
      </rPr>
      <t xml:space="preserve"> (i.e. travel costs incurred by persons participating in JIT activities within their own State) may only be reimbursed if related to a JIT activity with the actual participation of the other participating State(s). Such costs are eligible when distance travel exceeds 200 km per one-way journey.</t>
    </r>
  </si>
  <si>
    <t>Applicable costs(****)</t>
  </si>
  <si>
    <r>
      <rPr>
        <b/>
        <sz val="11"/>
        <color theme="1"/>
        <rFont val="Calibri"/>
        <family val="1"/>
        <scheme val="major"/>
      </rPr>
      <t>(****)</t>
    </r>
    <r>
      <rPr>
        <sz val="11"/>
        <color theme="1"/>
        <rFont val="Calibri"/>
        <family val="1"/>
        <scheme val="major"/>
      </rPr>
      <t xml:space="preserve"> Costs must fulfill the following requirements:
1. incurred during the duration of the action (can be paid after implementation of action);
2. they are indicated in the Budget estimate and Application form;
3. they are necessary for the implementation of the action, which is the subject of the grant;
4. they are identifiable and verifiable, in particular being recorded in the accounting records of the beneficiary and determined according to the applicable accounting standards of the country where the beneficiary is established and according to the usual cost accounting practices of the beneficiary;
5. they comply with the requirements of applicable tax and social legislation;
6. they are reasonable, justified, and comply with the principle of sound financial management, in particular regarding economy and efficiency.</t>
    </r>
  </si>
  <si>
    <t>Total direct amount sought</t>
  </si>
  <si>
    <t>Total amount sought</t>
  </si>
  <si>
    <t>Total amounts sought per action (€)</t>
  </si>
  <si>
    <t xml:space="preserve">Total amount sought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</si>
</sst>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8" x14ac:knownFonts="1">
    <font>
      <sz val="11"/>
      <color theme="1"/>
      <name val="Cambria"/>
      <family val="2"/>
      <scheme val="minor"/>
    </font>
    <font>
      <sz val="11"/>
      <color theme="1"/>
      <name val="Cambria"/>
      <family val="2"/>
      <scheme val="minor"/>
    </font>
    <font>
      <sz val="11"/>
      <color theme="1"/>
      <name val="Cambria"/>
      <family val="1"/>
      <scheme val="minor"/>
    </font>
    <font>
      <b/>
      <sz val="11"/>
      <color theme="1"/>
      <name val="Cambria"/>
      <family val="1"/>
      <scheme val="minor"/>
    </font>
    <font>
      <sz val="11"/>
      <color theme="1"/>
      <name val="Calibri"/>
      <family val="2"/>
    </font>
    <font>
      <b/>
      <sz val="12"/>
      <color rgb="FFFF0000"/>
      <name val="Cambria"/>
      <family val="1"/>
      <scheme val="minor"/>
    </font>
    <font>
      <b/>
      <sz val="12"/>
      <color theme="1"/>
      <name val="Cambria"/>
      <family val="1"/>
      <scheme val="minor"/>
    </font>
    <font>
      <sz val="18"/>
      <color theme="1"/>
      <name val="Cambria"/>
      <family val="2"/>
      <scheme val="minor"/>
    </font>
    <font>
      <b/>
      <u/>
      <sz val="18"/>
      <color theme="1"/>
      <name val="Cambria"/>
      <family val="2"/>
      <scheme val="minor"/>
    </font>
    <font>
      <sz val="12"/>
      <color theme="1"/>
      <name val="Cambria"/>
      <family val="1"/>
      <scheme val="minor"/>
    </font>
    <font>
      <b/>
      <sz val="11"/>
      <color rgb="FFFF0000"/>
      <name val="Cambria"/>
      <family val="1"/>
      <scheme val="minor"/>
    </font>
    <font>
      <b/>
      <sz val="12"/>
      <color rgb="FF0070C0"/>
      <name val="Cambria"/>
      <family val="1"/>
      <scheme val="minor"/>
    </font>
    <font>
      <b/>
      <sz val="14"/>
      <color rgb="FFFF0000"/>
      <name val="Cambria"/>
      <family val="1"/>
      <scheme val="minor"/>
    </font>
    <font>
      <b/>
      <sz val="14"/>
      <color theme="1"/>
      <name val="Cambria"/>
      <family val="1"/>
      <scheme val="minor"/>
    </font>
    <font>
      <sz val="14"/>
      <color theme="1"/>
      <name val="Cambria"/>
      <family val="1"/>
      <scheme val="minor"/>
    </font>
    <font>
      <b/>
      <sz val="12"/>
      <name val="Cambria"/>
      <family val="1"/>
      <scheme val="minor"/>
    </font>
    <font>
      <i/>
      <sz val="11"/>
      <color theme="1"/>
      <name val="Cambria"/>
      <family val="1"/>
      <scheme val="minor"/>
    </font>
    <font>
      <sz val="11"/>
      <name val="Calibri"/>
      <family val="2"/>
    </font>
    <font>
      <b/>
      <sz val="11"/>
      <color theme="0"/>
      <name val="Calibri"/>
      <family val="1"/>
      <scheme val="major"/>
    </font>
    <font>
      <b/>
      <sz val="11"/>
      <color theme="1"/>
      <name val="Calibri"/>
      <family val="1"/>
      <scheme val="major"/>
    </font>
    <font>
      <sz val="11"/>
      <color theme="1"/>
      <name val="Calibri"/>
      <family val="1"/>
      <scheme val="major"/>
    </font>
    <font>
      <b/>
      <sz val="11"/>
      <color rgb="FFFF0000"/>
      <name val="Calibri"/>
      <family val="1"/>
      <scheme val="major"/>
    </font>
    <font>
      <b/>
      <i/>
      <u/>
      <sz val="16"/>
      <color rgb="FFFF0000"/>
      <name val="Cambria"/>
      <family val="1"/>
      <scheme val="minor"/>
    </font>
    <font>
      <b/>
      <sz val="16"/>
      <color theme="1"/>
      <name val="Cambria"/>
      <family val="1"/>
      <scheme val="minor"/>
    </font>
    <font>
      <sz val="12"/>
      <color rgb="FF7030A0"/>
      <name val="Cambria"/>
      <family val="2"/>
      <scheme val="minor"/>
    </font>
    <font>
      <i/>
      <sz val="11"/>
      <name val="Cambria"/>
      <family val="1"/>
      <scheme val="minor"/>
    </font>
    <font>
      <sz val="11"/>
      <name val="Cambria"/>
      <family val="1"/>
      <scheme val="minor"/>
    </font>
    <font>
      <b/>
      <sz val="12"/>
      <color theme="0"/>
      <name val="Calibri"/>
      <family val="1"/>
      <scheme val="major"/>
    </font>
    <font>
      <sz val="11"/>
      <name val="Calibri"/>
      <family val="2"/>
      <scheme val="major"/>
    </font>
    <font>
      <sz val="11"/>
      <color theme="1"/>
      <name val="Calibri"/>
      <family val="2"/>
      <scheme val="major"/>
    </font>
    <font>
      <sz val="11"/>
      <name val="Calibri"/>
      <family val="1"/>
      <scheme val="major"/>
    </font>
    <font>
      <b/>
      <sz val="12"/>
      <color theme="1"/>
      <name val="Cambria"/>
      <family val="2"/>
      <scheme val="minor"/>
    </font>
    <font>
      <b/>
      <sz val="18"/>
      <color theme="1"/>
      <name val="Cambria"/>
      <family val="1"/>
      <scheme val="minor"/>
    </font>
    <font>
      <sz val="18"/>
      <color theme="1"/>
      <name val="Cambria"/>
      <family val="1"/>
      <scheme val="minor"/>
    </font>
    <font>
      <b/>
      <sz val="20"/>
      <color rgb="FFFF0000"/>
      <name val="Cambria"/>
      <family val="1"/>
      <scheme val="minor"/>
    </font>
    <font>
      <b/>
      <sz val="20"/>
      <color theme="1"/>
      <name val="Cambria"/>
      <family val="1"/>
      <scheme val="minor"/>
    </font>
    <font>
      <b/>
      <u/>
      <sz val="20"/>
      <color theme="1"/>
      <name val="Cambria"/>
      <family val="1"/>
      <scheme val="minor"/>
    </font>
    <font>
      <b/>
      <sz val="18"/>
      <color theme="1"/>
      <name val="Cambria"/>
      <family val="2"/>
      <scheme val="minor"/>
    </font>
    <font>
      <sz val="20"/>
      <color theme="1"/>
      <name val="Cambria"/>
      <family val="1"/>
      <scheme val="minor"/>
    </font>
    <font>
      <b/>
      <sz val="11"/>
      <color rgb="FFFF0000"/>
      <name val="Calibri"/>
      <family val="2"/>
      <scheme val="major"/>
    </font>
    <font>
      <b/>
      <i/>
      <u/>
      <sz val="11"/>
      <color theme="1"/>
      <name val="Cambria"/>
      <family val="1"/>
      <scheme val="minor"/>
    </font>
    <font>
      <b/>
      <sz val="11"/>
      <name val="Calibri"/>
      <family val="1"/>
      <scheme val="major"/>
    </font>
    <font>
      <i/>
      <u/>
      <sz val="11"/>
      <name val="Calibri"/>
      <family val="2"/>
      <scheme val="major"/>
    </font>
    <font>
      <sz val="11"/>
      <color rgb="FFFF0000"/>
      <name val="Cambria"/>
      <family val="2"/>
      <scheme val="minor"/>
    </font>
    <font>
      <b/>
      <sz val="11"/>
      <color rgb="FFFF0000"/>
      <name val="Cambria"/>
      <family val="2"/>
      <scheme val="minor"/>
    </font>
    <font>
      <b/>
      <sz val="11"/>
      <name val="Calibri"/>
      <family val="2"/>
      <scheme val="major"/>
    </font>
    <font>
      <b/>
      <u/>
      <sz val="11"/>
      <color theme="0"/>
      <name val="Calibri"/>
      <family val="2"/>
      <scheme val="major"/>
    </font>
    <font>
      <b/>
      <sz val="22"/>
      <color theme="1"/>
      <name val="Cambria"/>
      <family val="1"/>
      <scheme val="minor"/>
    </font>
  </fonts>
  <fills count="11">
    <fill>
      <patternFill patternType="none"/>
    </fill>
    <fill>
      <patternFill patternType="gray125"/>
    </fill>
    <fill>
      <patternFill patternType="solid">
        <fgColor theme="0" tint="-0.14999847407452621"/>
        <bgColor indexed="64"/>
      </patternFill>
    </fill>
    <fill>
      <patternFill patternType="solid">
        <fgColor rgb="FFE5F4F7"/>
        <bgColor indexed="64"/>
      </patternFill>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theme="5"/>
      </left>
      <right style="thin">
        <color theme="5"/>
      </right>
      <top style="thin">
        <color theme="5"/>
      </top>
      <bottom/>
      <diagonal/>
    </border>
    <border>
      <left style="thin">
        <color theme="6"/>
      </left>
      <right style="thin">
        <color theme="6"/>
      </right>
      <top style="thin">
        <color theme="6"/>
      </top>
      <bottom/>
      <diagonal/>
    </border>
    <border>
      <left style="thin">
        <color theme="7"/>
      </left>
      <right style="thin">
        <color theme="7"/>
      </right>
      <top style="thin">
        <color theme="7"/>
      </top>
      <bottom/>
      <diagonal/>
    </border>
    <border>
      <left style="thin">
        <color theme="6"/>
      </left>
      <right style="thin">
        <color theme="6"/>
      </right>
      <top style="thin">
        <color theme="6"/>
      </top>
      <bottom style="thin">
        <color theme="6"/>
      </bottom>
      <diagonal/>
    </border>
    <border>
      <left style="thin">
        <color theme="5"/>
      </left>
      <right style="thin">
        <color theme="5"/>
      </right>
      <top style="thin">
        <color theme="5"/>
      </top>
      <bottom style="thin">
        <color theme="5"/>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61">
    <xf numFmtId="0" fontId="0" fillId="0" borderId="0" xfId="0"/>
    <xf numFmtId="0" fontId="0" fillId="0" borderId="0" xfId="0" applyAlignment="1">
      <alignment wrapText="1"/>
    </xf>
    <xf numFmtId="0" fontId="0" fillId="0" borderId="0" xfId="0" applyAlignment="1">
      <alignment vertical="center" wrapText="1"/>
    </xf>
    <xf numFmtId="0" fontId="6"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43" fontId="0" fillId="2" borderId="9" xfId="1" applyFont="1" applyFill="1" applyBorder="1" applyAlignment="1">
      <alignment wrapText="1"/>
    </xf>
    <xf numFmtId="0" fontId="6" fillId="2" borderId="11" xfId="0" applyFont="1" applyFill="1" applyBorder="1" applyAlignment="1">
      <alignment vertical="center" wrapText="1"/>
    </xf>
    <xf numFmtId="0" fontId="10" fillId="0" borderId="0" xfId="0" applyFont="1" applyAlignment="1">
      <alignment horizont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4" fillId="0" borderId="16" xfId="0" applyFont="1" applyBorder="1" applyAlignment="1">
      <alignment wrapText="1"/>
    </xf>
    <xf numFmtId="0" fontId="4" fillId="0" borderId="14" xfId="0" applyFont="1" applyBorder="1" applyAlignment="1">
      <alignment wrapText="1"/>
    </xf>
    <xf numFmtId="0" fontId="4" fillId="0" borderId="18" xfId="0" applyFont="1" applyBorder="1" applyAlignment="1">
      <alignment wrapText="1"/>
    </xf>
    <xf numFmtId="0" fontId="4" fillId="0" borderId="15" xfId="0" applyFont="1" applyBorder="1" applyAlignment="1">
      <alignment wrapText="1"/>
    </xf>
    <xf numFmtId="0" fontId="4" fillId="0" borderId="17" xfId="0" applyFont="1" applyBorder="1" applyAlignment="1">
      <alignment wrapText="1"/>
    </xf>
    <xf numFmtId="0" fontId="17" fillId="7" borderId="0" xfId="0" applyFont="1" applyFill="1" applyAlignment="1">
      <alignment wrapText="1"/>
    </xf>
    <xf numFmtId="0" fontId="18" fillId="8" borderId="1" xfId="0" applyFont="1" applyFill="1" applyBorder="1" applyAlignment="1">
      <alignment vertical="top" wrapText="1"/>
    </xf>
    <xf numFmtId="0" fontId="20" fillId="9" borderId="1" xfId="0" applyFont="1" applyFill="1" applyBorder="1" applyAlignment="1">
      <alignment wrapText="1"/>
    </xf>
    <xf numFmtId="0" fontId="0" fillId="0" borderId="0" xfId="0" applyAlignment="1">
      <alignment horizontal="left"/>
    </xf>
    <xf numFmtId="0" fontId="21" fillId="9" borderId="1" xfId="0" applyFont="1" applyFill="1" applyBorder="1" applyAlignment="1">
      <alignment wrapText="1"/>
    </xf>
    <xf numFmtId="0" fontId="0" fillId="2" borderId="11" xfId="0" applyFill="1" applyBorder="1" applyAlignment="1">
      <alignment wrapText="1"/>
    </xf>
    <xf numFmtId="0" fontId="0" fillId="0" borderId="0" xfId="0" applyAlignment="1">
      <alignment horizontal="right" vertical="center" wrapText="1"/>
    </xf>
    <xf numFmtId="0" fontId="0" fillId="0" borderId="0" xfId="0" applyBorder="1" applyAlignment="1">
      <alignment wrapText="1"/>
    </xf>
    <xf numFmtId="0" fontId="0" fillId="0" borderId="0" xfId="0" applyBorder="1" applyAlignment="1">
      <alignment horizontal="right" wrapText="1"/>
    </xf>
    <xf numFmtId="0" fontId="24" fillId="0" borderId="0" xfId="0" applyFont="1" applyBorder="1" applyAlignment="1">
      <alignment wrapText="1"/>
    </xf>
    <xf numFmtId="0" fontId="18" fillId="8" borderId="1" xfId="0" applyFont="1" applyFill="1" applyBorder="1" applyAlignment="1">
      <alignment vertical="center" wrapText="1"/>
    </xf>
    <xf numFmtId="0" fontId="18" fillId="8" borderId="1" xfId="0" applyFont="1" applyFill="1" applyBorder="1" applyAlignment="1">
      <alignment horizontal="center" vertical="center" wrapText="1"/>
    </xf>
    <xf numFmtId="0" fontId="28" fillId="9" borderId="1" xfId="0" applyFont="1" applyFill="1" applyBorder="1" applyAlignment="1">
      <alignment wrapText="1"/>
    </xf>
    <xf numFmtId="0" fontId="29" fillId="9" borderId="1" xfId="0" applyFont="1" applyFill="1" applyBorder="1" applyAlignment="1">
      <alignment wrapText="1"/>
    </xf>
    <xf numFmtId="43" fontId="30" fillId="9" borderId="1" xfId="1" applyFont="1" applyFill="1" applyBorder="1" applyAlignment="1">
      <alignment horizontal="left"/>
    </xf>
    <xf numFmtId="43" fontId="30" fillId="9" borderId="1" xfId="1" applyFont="1" applyFill="1" applyBorder="1" applyAlignment="1">
      <alignment horizontal="left" wrapText="1"/>
    </xf>
    <xf numFmtId="43" fontId="30" fillId="9" borderId="1" xfId="1" applyNumberFormat="1" applyFont="1" applyFill="1" applyBorder="1" applyAlignment="1">
      <alignment horizontal="left" wrapText="1"/>
    </xf>
    <xf numFmtId="0" fontId="7" fillId="0" borderId="0" xfId="0" applyFont="1" applyAlignment="1">
      <alignment horizontal="center" wrapText="1"/>
    </xf>
    <xf numFmtId="0" fontId="5" fillId="0" borderId="0" xfId="0" applyFont="1" applyFill="1" applyAlignment="1">
      <alignment horizontal="center" vertical="center" wrapText="1"/>
    </xf>
    <xf numFmtId="0" fontId="0" fillId="0" borderId="0" xfId="0" applyFont="1" applyBorder="1" applyAlignment="1" applyProtection="1">
      <alignment wrapText="1"/>
      <protection locked="0"/>
    </xf>
    <xf numFmtId="0" fontId="32" fillId="2" borderId="5"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3" fillId="6" borderId="8" xfId="0" applyFont="1" applyFill="1" applyBorder="1" applyAlignment="1">
      <alignment wrapText="1"/>
    </xf>
    <xf numFmtId="43" fontId="33" fillId="6" borderId="9" xfId="1" applyFont="1" applyFill="1" applyBorder="1" applyAlignment="1">
      <alignment wrapText="1"/>
    </xf>
    <xf numFmtId="0" fontId="37" fillId="0" borderId="0" xfId="0" applyFont="1" applyBorder="1" applyAlignment="1" applyProtection="1">
      <alignment horizontal="right" wrapText="1"/>
      <protection locked="0"/>
    </xf>
    <xf numFmtId="0" fontId="14" fillId="3" borderId="2" xfId="0" applyFont="1" applyFill="1" applyBorder="1" applyAlignment="1">
      <alignment horizontal="right" vertical="center" wrapText="1"/>
    </xf>
    <xf numFmtId="0" fontId="13" fillId="3" borderId="12" xfId="0" applyFont="1" applyFill="1" applyBorder="1" applyAlignment="1">
      <alignment horizontal="left" vertical="center" wrapText="1"/>
    </xf>
    <xf numFmtId="14" fontId="14" fillId="3" borderId="11" xfId="0" applyNumberFormat="1" applyFont="1" applyFill="1" applyBorder="1" applyAlignment="1">
      <alignment horizontal="left" vertical="center" wrapText="1"/>
    </xf>
    <xf numFmtId="0" fontId="13" fillId="3" borderId="11" xfId="0" applyFont="1" applyFill="1" applyBorder="1" applyAlignment="1">
      <alignment horizontal="left" vertical="center" wrapText="1"/>
    </xf>
    <xf numFmtId="14" fontId="14" fillId="3" borderId="13" xfId="0" applyNumberFormat="1" applyFont="1" applyFill="1" applyBorder="1" applyAlignment="1">
      <alignment horizontal="left" vertical="center" wrapText="1"/>
    </xf>
    <xf numFmtId="0" fontId="14" fillId="0" borderId="0" xfId="0" applyFont="1" applyBorder="1" applyAlignment="1">
      <alignment vertical="center" wrapText="1"/>
    </xf>
    <xf numFmtId="0" fontId="13" fillId="2" borderId="8" xfId="0" applyFont="1" applyFill="1" applyBorder="1" applyAlignment="1">
      <alignment vertical="center" wrapText="1"/>
    </xf>
    <xf numFmtId="43" fontId="13" fillId="3" borderId="9" xfId="1" applyFont="1" applyFill="1" applyBorder="1" applyAlignment="1">
      <alignment vertical="center" wrapText="1"/>
    </xf>
    <xf numFmtId="0" fontId="12" fillId="5" borderId="0" xfId="0" applyFont="1" applyFill="1" applyBorder="1" applyAlignment="1">
      <alignment vertical="center" wrapText="1"/>
    </xf>
    <xf numFmtId="43" fontId="14" fillId="3" borderId="9" xfId="1" applyFont="1" applyFill="1" applyBorder="1" applyAlignment="1">
      <alignment vertical="center" wrapText="1"/>
    </xf>
    <xf numFmtId="0" fontId="14" fillId="0" borderId="0" xfId="0" applyFont="1" applyBorder="1" applyAlignment="1">
      <alignment wrapText="1"/>
    </xf>
    <xf numFmtId="0" fontId="13" fillId="2" borderId="10" xfId="0" applyFont="1" applyFill="1" applyBorder="1" applyAlignment="1">
      <alignment vertical="center" wrapText="1"/>
    </xf>
    <xf numFmtId="43" fontId="14" fillId="3" borderId="13" xfId="1" applyFont="1" applyFill="1" applyBorder="1" applyAlignment="1">
      <alignment vertical="center" wrapText="1"/>
    </xf>
    <xf numFmtId="0" fontId="18" fillId="8" borderId="1" xfId="0" applyFont="1" applyFill="1" applyBorder="1" applyAlignment="1">
      <alignment horizontal="left" vertical="center" wrapText="1"/>
    </xf>
    <xf numFmtId="0" fontId="4" fillId="0" borderId="0" xfId="0" applyFont="1" applyBorder="1" applyAlignment="1">
      <alignment wrapText="1"/>
    </xf>
    <xf numFmtId="0" fontId="6" fillId="4" borderId="2" xfId="0" applyFont="1" applyFill="1" applyBorder="1" applyAlignment="1" applyProtection="1">
      <alignment vertical="center" wrapText="1"/>
      <protection locked="0"/>
    </xf>
    <xf numFmtId="14" fontId="0" fillId="4" borderId="11" xfId="0" applyNumberFormat="1" applyFill="1" applyBorder="1" applyAlignment="1" applyProtection="1">
      <alignment horizontal="left" vertical="center" wrapText="1"/>
      <protection locked="0"/>
    </xf>
    <xf numFmtId="14" fontId="0" fillId="4" borderId="13" xfId="0" applyNumberFormat="1" applyFill="1" applyBorder="1" applyAlignment="1" applyProtection="1">
      <alignment horizontal="left" vertical="center" wrapText="1"/>
      <protection locked="0"/>
    </xf>
    <xf numFmtId="0" fontId="0" fillId="4" borderId="8" xfId="0" applyFill="1" applyBorder="1" applyAlignment="1" applyProtection="1">
      <alignment wrapText="1"/>
      <protection locked="0"/>
    </xf>
    <xf numFmtId="0" fontId="0" fillId="4" borderId="1" xfId="0" applyFill="1" applyBorder="1" applyAlignment="1" applyProtection="1">
      <alignment wrapText="1"/>
      <protection locked="0"/>
    </xf>
    <xf numFmtId="0" fontId="0" fillId="4" borderId="27" xfId="0" applyFill="1" applyBorder="1" applyAlignment="1" applyProtection="1">
      <alignment wrapText="1"/>
      <protection locked="0"/>
    </xf>
    <xf numFmtId="0" fontId="0" fillId="4" borderId="4" xfId="0" applyFill="1" applyBorder="1" applyAlignment="1" applyProtection="1">
      <alignment wrapText="1"/>
      <protection locked="0"/>
    </xf>
    <xf numFmtId="0" fontId="39" fillId="9" borderId="1" xfId="0" applyFont="1" applyFill="1" applyBorder="1" applyAlignment="1">
      <alignment wrapText="1"/>
    </xf>
    <xf numFmtId="0" fontId="43" fillId="0" borderId="0" xfId="0" applyFont="1" applyAlignment="1">
      <alignment wrapText="1"/>
    </xf>
    <xf numFmtId="0" fontId="19" fillId="9" borderId="19"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20" fillId="9" borderId="0" xfId="0" applyFont="1" applyFill="1" applyBorder="1" applyAlignment="1">
      <alignment horizontal="center" vertical="center" wrapText="1"/>
    </xf>
    <xf numFmtId="0" fontId="20" fillId="9" borderId="23"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2" xfId="0" applyFont="1" applyFill="1" applyBorder="1" applyAlignment="1">
      <alignment horizontal="center" vertical="center" wrapText="1"/>
    </xf>
    <xf numFmtId="0" fontId="33" fillId="6" borderId="27" xfId="0" applyFont="1" applyFill="1" applyBorder="1" applyAlignment="1">
      <alignment wrapText="1"/>
    </xf>
    <xf numFmtId="43" fontId="33" fillId="6" borderId="30" xfId="1" applyFont="1" applyFill="1" applyBorder="1" applyAlignment="1">
      <alignment wrapText="1"/>
    </xf>
    <xf numFmtId="0" fontId="20" fillId="9" borderId="0" xfId="0" applyFont="1" applyFill="1" applyBorder="1" applyAlignment="1">
      <alignment vertical="center" wrapText="1"/>
    </xf>
    <xf numFmtId="0" fontId="20" fillId="9" borderId="23" xfId="0" applyFont="1" applyFill="1" applyBorder="1" applyAlignment="1">
      <alignment vertical="center" wrapText="1"/>
    </xf>
    <xf numFmtId="0" fontId="30" fillId="9" borderId="0" xfId="0" applyFont="1" applyFill="1" applyBorder="1" applyAlignment="1">
      <alignment vertical="center"/>
    </xf>
    <xf numFmtId="0" fontId="30" fillId="9" borderId="23" xfId="0" applyFont="1" applyFill="1" applyBorder="1" applyAlignment="1">
      <alignment vertical="center"/>
    </xf>
    <xf numFmtId="0" fontId="30" fillId="9" borderId="0" xfId="0" applyFont="1" applyFill="1" applyBorder="1" applyAlignment="1">
      <alignment vertical="center" wrapText="1"/>
    </xf>
    <xf numFmtId="0" fontId="30" fillId="9" borderId="23" xfId="0" applyFont="1" applyFill="1" applyBorder="1" applyAlignment="1">
      <alignment vertical="center" wrapText="1"/>
    </xf>
    <xf numFmtId="43" fontId="0" fillId="2" borderId="30" xfId="1" applyFont="1" applyFill="1" applyBorder="1" applyAlignment="1">
      <alignment wrapText="1"/>
    </xf>
    <xf numFmtId="0" fontId="0" fillId="2" borderId="4" xfId="0" applyFill="1" applyBorder="1" applyAlignment="1" applyProtection="1">
      <alignment wrapText="1"/>
      <protection locked="0"/>
    </xf>
    <xf numFmtId="0" fontId="11" fillId="5" borderId="0" xfId="0" applyFont="1" applyFill="1" applyAlignment="1">
      <alignment horizontal="center" vertical="center" wrapText="1"/>
    </xf>
    <xf numFmtId="0" fontId="12" fillId="2" borderId="0" xfId="0" applyFont="1" applyFill="1" applyAlignment="1">
      <alignment horizontal="center" vertical="center" wrapText="1"/>
    </xf>
    <xf numFmtId="0" fontId="5" fillId="4" borderId="0" xfId="0" applyFont="1" applyFill="1" applyAlignment="1">
      <alignment horizontal="center"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44" fillId="0" borderId="28" xfId="0" applyFont="1" applyBorder="1" applyAlignment="1">
      <alignment horizontal="center" wrapText="1"/>
    </xf>
    <xf numFmtId="0" fontId="44" fillId="0" borderId="0" xfId="0" applyFont="1" applyBorder="1" applyAlignment="1">
      <alignment horizontal="center" wrapText="1"/>
    </xf>
    <xf numFmtId="0" fontId="7" fillId="0" borderId="0" xfId="0" applyFont="1" applyAlignment="1">
      <alignment horizontal="center" wrapText="1"/>
    </xf>
    <xf numFmtId="0" fontId="0" fillId="0" borderId="0" xfId="0" applyAlignment="1">
      <alignment horizont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0" fillId="0" borderId="0" xfId="0" applyAlignment="1">
      <alignment horizontal="center" vertical="center" wrapText="1"/>
    </xf>
    <xf numFmtId="0" fontId="6" fillId="4" borderId="6"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6" fillId="4" borderId="9"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7" fillId="0" borderId="0" xfId="0" applyFont="1" applyBorder="1" applyAlignment="1">
      <alignment horizont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20" xfId="0" applyBorder="1" applyAlignment="1">
      <alignment horizontal="center" wrapText="1"/>
    </xf>
    <xf numFmtId="0" fontId="0" fillId="0" borderId="25" xfId="0" applyBorder="1" applyAlignment="1">
      <alignment horizontal="center" wrapText="1"/>
    </xf>
    <xf numFmtId="0" fontId="31" fillId="0" borderId="25" xfId="0" applyFont="1" applyBorder="1" applyAlignment="1" applyProtection="1">
      <alignment horizontal="center" vertical="center" wrapText="1"/>
      <protection locked="0"/>
    </xf>
    <xf numFmtId="0" fontId="0" fillId="0" borderId="0" xfId="0" applyFont="1" applyBorder="1" applyAlignment="1" applyProtection="1">
      <alignment horizontal="center" wrapText="1"/>
      <protection locked="0"/>
    </xf>
    <xf numFmtId="0" fontId="34" fillId="6" borderId="0" xfId="0" applyFont="1" applyFill="1" applyBorder="1" applyAlignment="1">
      <alignment horizontal="center" vertical="center" wrapText="1"/>
    </xf>
    <xf numFmtId="0" fontId="35" fillId="0" borderId="0" xfId="0" applyFont="1" applyBorder="1" applyAlignment="1">
      <alignment horizontal="center" wrapText="1"/>
    </xf>
    <xf numFmtId="0" fontId="35" fillId="0" borderId="0" xfId="0" applyFont="1" applyAlignment="1">
      <alignment horizontal="center" wrapText="1"/>
    </xf>
    <xf numFmtId="0" fontId="5"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20" fillId="0" borderId="21" xfId="0" applyFont="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20" fillId="0" borderId="0"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9" borderId="0" xfId="0" applyFont="1" applyFill="1" applyBorder="1" applyAlignment="1">
      <alignment horizontal="center" vertical="center" wrapText="1"/>
    </xf>
    <xf numFmtId="0" fontId="20" fillId="9" borderId="23" xfId="0" applyFont="1" applyFill="1" applyBorder="1" applyAlignment="1">
      <alignment horizontal="center" vertical="center" wrapText="1"/>
    </xf>
    <xf numFmtId="0" fontId="18" fillId="8" borderId="21" xfId="0" applyFont="1" applyFill="1" applyBorder="1" applyAlignment="1">
      <alignment horizontal="center" vertical="center"/>
    </xf>
    <xf numFmtId="0" fontId="18" fillId="8" borderId="20" xfId="0" applyFont="1" applyFill="1" applyBorder="1" applyAlignment="1">
      <alignment horizontal="center" vertical="center"/>
    </xf>
    <xf numFmtId="0" fontId="18" fillId="8" borderId="20" xfId="0" applyFont="1" applyFill="1" applyBorder="1" applyAlignment="1">
      <alignment horizontal="center" vertical="center" wrapText="1"/>
    </xf>
    <xf numFmtId="0" fontId="18" fillId="8" borderId="22" xfId="0" applyFont="1" applyFill="1" applyBorder="1" applyAlignment="1">
      <alignment horizontal="center" vertical="center" wrapText="1"/>
    </xf>
    <xf numFmtId="0" fontId="2" fillId="0" borderId="0" xfId="0" applyFont="1" applyAlignment="1">
      <alignment horizontal="center" vertical="center" wrapText="1"/>
    </xf>
    <xf numFmtId="0" fontId="27" fillId="10" borderId="2"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13" fillId="0" borderId="0" xfId="0" applyFont="1" applyAlignment="1">
      <alignment horizontal="center" wrapText="1"/>
    </xf>
    <xf numFmtId="0" fontId="30" fillId="0" borderId="1" xfId="0" applyFont="1" applyBorder="1" applyAlignment="1">
      <alignment horizontal="left" vertical="center" wrapText="1"/>
    </xf>
    <xf numFmtId="0" fontId="27" fillId="10" borderId="0" xfId="0" applyFont="1" applyFill="1" applyAlignment="1">
      <alignment horizontal="center" vertical="center"/>
    </xf>
    <xf numFmtId="0" fontId="13" fillId="0" borderId="0" xfId="0" applyFont="1" applyAlignment="1">
      <alignment horizontal="center" vertical="center" wrapText="1"/>
    </xf>
    <xf numFmtId="0" fontId="0" fillId="2" borderId="27" xfId="0" applyFill="1" applyBorder="1" applyAlignment="1" applyProtection="1">
      <alignment vertical="center" wrapText="1"/>
      <protection locked="0"/>
    </xf>
    <xf numFmtId="0" fontId="6" fillId="2" borderId="10" xfId="0" applyFont="1" applyFill="1" applyBorder="1" applyAlignment="1">
      <alignment vertical="center" wrapText="1"/>
    </xf>
    <xf numFmtId="43" fontId="6" fillId="2" borderId="13" xfId="1" applyFont="1" applyFill="1" applyBorder="1" applyAlignment="1">
      <alignment horizontal="right" vertical="center" wrapText="1"/>
    </xf>
    <xf numFmtId="0" fontId="16" fillId="2" borderId="27" xfId="0" applyFont="1" applyFill="1" applyBorder="1" applyAlignment="1" applyProtection="1">
      <alignment vertical="center" wrapText="1"/>
      <protection locked="0"/>
    </xf>
    <xf numFmtId="0" fontId="47" fillId="6" borderId="10" xfId="0" applyFont="1" applyFill="1" applyBorder="1" applyAlignment="1">
      <alignment vertical="center" wrapText="1"/>
    </xf>
    <xf numFmtId="43" fontId="47" fillId="6" borderId="13" xfId="1" applyFont="1" applyFill="1" applyBorder="1" applyAlignment="1">
      <alignment vertical="center" wrapText="1"/>
    </xf>
    <xf numFmtId="43" fontId="0" fillId="4" borderId="1" xfId="1" applyFont="1" applyFill="1" applyBorder="1" applyAlignment="1" applyProtection="1">
      <alignment wrapText="1"/>
      <protection locked="0"/>
    </xf>
    <xf numFmtId="43" fontId="0" fillId="4" borderId="4" xfId="1" applyFont="1" applyFill="1" applyBorder="1" applyAlignment="1" applyProtection="1">
      <alignment wrapText="1"/>
      <protection locked="0"/>
    </xf>
  </cellXfs>
  <cellStyles count="2">
    <cellStyle name="Comma" xfId="1" builtinId="3"/>
    <cellStyle name="Normal" xfId="0" builtinId="0"/>
  </cellStyles>
  <dxfs count="4">
    <dxf>
      <font>
        <b val="0"/>
        <i val="0"/>
        <strike val="0"/>
        <outline val="0"/>
        <shadow val="0"/>
        <u val="none"/>
        <vertAlign val="baseline"/>
        <sz val="11"/>
        <color theme="1"/>
        <name val="Calibri"/>
        <scheme val="none"/>
      </font>
    </dxf>
    <dxf>
      <border outline="0">
        <bottom style="thin">
          <color theme="7"/>
        </bottom>
      </border>
    </dxf>
    <dxf>
      <font>
        <b val="0"/>
        <i val="0"/>
        <strike val="0"/>
        <outline val="0"/>
        <shadow val="0"/>
        <u val="none"/>
        <vertAlign val="baseline"/>
        <sz val="11"/>
        <color theme="1"/>
        <name val="Calibri"/>
        <scheme val="none"/>
      </font>
    </dxf>
    <dxf>
      <font>
        <b val="0"/>
        <i val="0"/>
        <strike val="0"/>
        <outline val="0"/>
        <shadow val="0"/>
        <u val="none"/>
        <vertAlign val="baseline"/>
        <sz val="11"/>
        <color auto="1"/>
        <name val="Calibri"/>
        <scheme val="none"/>
      </font>
      <fill>
        <patternFill patternType="solid">
          <fgColor indexed="64"/>
          <bgColor theme="5" tint="0.59999389629810485"/>
        </patternFill>
      </fill>
      <alignment horizontal="general" vertical="bottom" textRotation="0" wrapText="1" indent="0" justifyLastLine="0" shrinkToFit="0" readingOrder="0"/>
    </dxf>
  </dxfs>
  <tableStyles count="0" defaultTableStyle="TableStyleMedium2" defaultPivotStyle="PivotStyleLight16"/>
  <colors>
    <mruColors>
      <color rgb="FFFFFFCC"/>
      <color rgb="FFFFFF99"/>
      <color rgb="FFE5F4F7"/>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352719</xdr:colOff>
      <xdr:row>1</xdr:row>
      <xdr:rowOff>29883</xdr:rowOff>
    </xdr:from>
    <xdr:to>
      <xdr:col>1</xdr:col>
      <xdr:colOff>1375558</xdr:colOff>
      <xdr:row>2</xdr:row>
      <xdr:rowOff>763335</xdr:rowOff>
    </xdr:to>
    <xdr:pic>
      <xdr:nvPicPr>
        <xdr:cNvPr id="3" name="Picture 2" descr="C:\Users\okreitals\AppData\Local\Microsoft\Windows\Temporary Internet Files\Content.Outlook\PL640XAR\3-Full-EJ-Logo_MEDIUM_RGB_72dp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307" y="209177"/>
          <a:ext cx="1021772" cy="914614"/>
        </a:xfrm>
        <a:prstGeom prst="rect">
          <a:avLst/>
        </a:prstGeom>
        <a:noFill/>
        <a:ln>
          <a:noFill/>
        </a:ln>
      </xdr:spPr>
    </xdr:pic>
    <xdr:clientData/>
  </xdr:twoCellAnchor>
  <xdr:twoCellAnchor editAs="oneCell">
    <xdr:from>
      <xdr:col>6</xdr:col>
      <xdr:colOff>4381</xdr:colOff>
      <xdr:row>1</xdr:row>
      <xdr:rowOff>130982</xdr:rowOff>
    </xdr:from>
    <xdr:to>
      <xdr:col>7</xdr:col>
      <xdr:colOff>0</xdr:colOff>
      <xdr:row>2</xdr:row>
      <xdr:rowOff>787655</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81944" y="305607"/>
          <a:ext cx="2233994" cy="831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934357</xdr:colOff>
      <xdr:row>2</xdr:row>
      <xdr:rowOff>172357</xdr:rowOff>
    </xdr:from>
    <xdr:to>
      <xdr:col>1</xdr:col>
      <xdr:colOff>1892629</xdr:colOff>
      <xdr:row>2</xdr:row>
      <xdr:rowOff>1009651</xdr:rowOff>
    </xdr:to>
    <xdr:pic>
      <xdr:nvPicPr>
        <xdr:cNvPr id="3" name="Picture 2" descr="C:\Users\okreitals\AppData\Local\Microsoft\Windows\Temporary Internet Files\Content.Outlook\PL640XAR\3-Full-EJ-Logo_MEDIUM_RGB_72dp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214" y="535214"/>
          <a:ext cx="958272" cy="837294"/>
        </a:xfrm>
        <a:prstGeom prst="rect">
          <a:avLst/>
        </a:prstGeom>
        <a:noFill/>
        <a:ln>
          <a:noFill/>
        </a:ln>
      </xdr:spPr>
    </xdr:pic>
    <xdr:clientData/>
  </xdr:twoCellAnchor>
  <xdr:twoCellAnchor editAs="oneCell">
    <xdr:from>
      <xdr:col>6</xdr:col>
      <xdr:colOff>9071</xdr:colOff>
      <xdr:row>2</xdr:row>
      <xdr:rowOff>226786</xdr:rowOff>
    </xdr:from>
    <xdr:to>
      <xdr:col>6</xdr:col>
      <xdr:colOff>2200357</xdr:colOff>
      <xdr:row>2</xdr:row>
      <xdr:rowOff>1006930</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25214" y="589643"/>
          <a:ext cx="2191286" cy="7801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1021772</xdr:colOff>
      <xdr:row>7</xdr:row>
      <xdr:rowOff>40608</xdr:rowOff>
    </xdr:to>
    <xdr:pic>
      <xdr:nvPicPr>
        <xdr:cNvPr id="2" name="Picture 1" descr="C:\Users\okreitals\AppData\Local\Microsoft\Windows\Temporary Internet Files\Content.Outlook\PL640XAR\3-Full-EJ-Logo_MEDIUM_RGB_72dp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8588"/>
          <a:ext cx="1021772" cy="937079"/>
        </a:xfrm>
        <a:prstGeom prst="rect">
          <a:avLst/>
        </a:prstGeom>
        <a:noFill/>
        <a:ln>
          <a:noFill/>
        </a:ln>
      </xdr:spPr>
    </xdr:pic>
    <xdr:clientData/>
  </xdr:twoCellAnchor>
  <xdr:twoCellAnchor editAs="oneCell">
    <xdr:from>
      <xdr:col>7</xdr:col>
      <xdr:colOff>469900</xdr:colOff>
      <xdr:row>2</xdr:row>
      <xdr:rowOff>19050</xdr:rowOff>
    </xdr:from>
    <xdr:to>
      <xdr:col>8</xdr:col>
      <xdr:colOff>1113197</xdr:colOff>
      <xdr:row>5</xdr:row>
      <xdr:rowOff>174558</xdr:rowOff>
    </xdr:to>
    <xdr:pic>
      <xdr:nvPicPr>
        <xdr:cNvPr id="6" name="Picture 5"/>
        <xdr:cNvPicPr>
          <a:picLocks noChangeAspect="1"/>
        </xdr:cNvPicPr>
      </xdr:nvPicPr>
      <xdr:blipFill>
        <a:blip xmlns:r="http://schemas.openxmlformats.org/officeDocument/2006/relationships" r:embed="rId2"/>
        <a:stretch>
          <a:fillRect/>
        </a:stretch>
      </xdr:blipFill>
      <xdr:spPr>
        <a:xfrm>
          <a:off x="10763250" y="374650"/>
          <a:ext cx="1938696" cy="688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jfe/claims/JITs_reimbursement_reporting_form_Award_2021_emp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F_benf1"/>
      <sheetName val="A1_benf1"/>
      <sheetName val="A2_benf1"/>
      <sheetName val="RF_benf2"/>
      <sheetName val="A1_benf2"/>
      <sheetName val="A2_benf2"/>
      <sheetName val="RF_benf3"/>
      <sheetName val="A1_benf3"/>
      <sheetName val="A2_benf3"/>
      <sheetName val="RF_benf4"/>
      <sheetName val="A1_benf4"/>
      <sheetName val="A2_benf4"/>
      <sheetName val="RF_benf5"/>
      <sheetName val="A1_benf5"/>
      <sheetName val="A2_benf5"/>
      <sheetName val="RF_benf6"/>
      <sheetName val="A1_benf6"/>
      <sheetName val="A2_benf6"/>
      <sheetName val="Split_of_costs"/>
      <sheetName val="Rates_Accom+Travel"/>
    </sheetNames>
    <sheetDataSet>
      <sheetData sheetId="0"/>
      <sheetData sheetId="1"/>
      <sheetData sheetId="2">
        <row r="13">
          <cell r="S13" t="str">
            <v xml:space="preserve">Travel </v>
          </cell>
          <cell r="W13" t="str">
            <v>EU Member States</v>
          </cell>
        </row>
        <row r="14">
          <cell r="S14" t="str">
            <v>Accommodation</v>
          </cell>
          <cell r="W14" t="str">
            <v>Austria</v>
          </cell>
        </row>
        <row r="15">
          <cell r="W15" t="str">
            <v>Belgium</v>
          </cell>
        </row>
        <row r="16">
          <cell r="W16" t="str">
            <v>Bulgaria</v>
          </cell>
        </row>
        <row r="17">
          <cell r="W17" t="str">
            <v>Croatia</v>
          </cell>
        </row>
        <row r="18">
          <cell r="W18" t="str">
            <v>Cyprus</v>
          </cell>
        </row>
        <row r="19">
          <cell r="W19" t="str">
            <v>Czech Republic</v>
          </cell>
        </row>
        <row r="20">
          <cell r="W20" t="str">
            <v>Denmark</v>
          </cell>
        </row>
        <row r="21">
          <cell r="W21" t="str">
            <v>Estonia</v>
          </cell>
        </row>
        <row r="22">
          <cell r="W22" t="str">
            <v>Finland</v>
          </cell>
        </row>
        <row r="23">
          <cell r="W23" t="str">
            <v>France</v>
          </cell>
        </row>
        <row r="24">
          <cell r="W24" t="str">
            <v>Germany</v>
          </cell>
        </row>
        <row r="25">
          <cell r="W25" t="str">
            <v>Gibraltar</v>
          </cell>
        </row>
        <row r="26">
          <cell r="W26" t="str">
            <v>Greece</v>
          </cell>
        </row>
        <row r="27">
          <cell r="W27" t="str">
            <v>Hungary</v>
          </cell>
        </row>
        <row r="28">
          <cell r="W28" t="str">
            <v>Ireland</v>
          </cell>
        </row>
        <row r="29">
          <cell r="W29" t="str">
            <v>Italy</v>
          </cell>
        </row>
        <row r="30">
          <cell r="W30" t="str">
            <v>Latvia</v>
          </cell>
        </row>
        <row r="31">
          <cell r="W31" t="str">
            <v>Lithuania</v>
          </cell>
        </row>
        <row r="32">
          <cell r="W32" t="str">
            <v>Luxembourg</v>
          </cell>
        </row>
        <row r="33">
          <cell r="W33" t="str">
            <v>Malta</v>
          </cell>
        </row>
        <row r="34">
          <cell r="W34" t="str">
            <v>Netherlands</v>
          </cell>
        </row>
        <row r="35">
          <cell r="W35" t="str">
            <v>Poland</v>
          </cell>
        </row>
        <row r="36">
          <cell r="W36" t="str">
            <v>Portugal</v>
          </cell>
        </row>
        <row r="37">
          <cell r="W37" t="str">
            <v>Portugal - Azores</v>
          </cell>
        </row>
        <row r="38">
          <cell r="W38" t="str">
            <v>Portugal - Madeira</v>
          </cell>
        </row>
        <row r="39">
          <cell r="W39" t="str">
            <v>Romania</v>
          </cell>
        </row>
        <row r="40">
          <cell r="W40" t="str">
            <v>Slovakia</v>
          </cell>
        </row>
        <row r="41">
          <cell r="W41" t="str">
            <v>Slovenia</v>
          </cell>
        </row>
        <row r="42">
          <cell r="W42" t="str">
            <v>Spain</v>
          </cell>
        </row>
        <row r="43">
          <cell r="W43" t="str">
            <v>Spain - Canary Islands</v>
          </cell>
        </row>
        <row r="44">
          <cell r="W44" t="str">
            <v>Sweden</v>
          </cell>
        </row>
        <row r="45">
          <cell r="W45" t="str">
            <v>United Kingdom</v>
          </cell>
        </row>
        <row r="46">
          <cell r="W46" t="str">
            <v>Non EU-Countries and Overseas Territories</v>
          </cell>
        </row>
        <row r="47">
          <cell r="W47" t="str">
            <v>Afghanistan</v>
          </cell>
        </row>
        <row r="48">
          <cell r="W48" t="str">
            <v>Albania</v>
          </cell>
        </row>
        <row r="49">
          <cell r="W49" t="str">
            <v>Algeria</v>
          </cell>
        </row>
        <row r="50">
          <cell r="W50" t="str">
            <v>American Samoa</v>
          </cell>
        </row>
        <row r="51">
          <cell r="W51" t="str">
            <v>Andorra</v>
          </cell>
        </row>
        <row r="52">
          <cell r="W52" t="str">
            <v>Angola</v>
          </cell>
        </row>
        <row r="53">
          <cell r="W53" t="str">
            <v>Anguilla</v>
          </cell>
        </row>
        <row r="54">
          <cell r="W54" t="str">
            <v>Antigua and Barbuda</v>
          </cell>
        </row>
        <row r="55">
          <cell r="W55" t="str">
            <v>Argentina</v>
          </cell>
        </row>
        <row r="56">
          <cell r="W56" t="str">
            <v>Armenia</v>
          </cell>
        </row>
        <row r="57">
          <cell r="W57" t="str">
            <v>Aruba</v>
          </cell>
        </row>
        <row r="58">
          <cell r="W58" t="str">
            <v>Australia</v>
          </cell>
        </row>
        <row r="59">
          <cell r="W59" t="str">
            <v>Azerbaijan</v>
          </cell>
        </row>
        <row r="60">
          <cell r="W60" t="str">
            <v>Bahamas</v>
          </cell>
        </row>
        <row r="61">
          <cell r="W61" t="str">
            <v>Bahrain</v>
          </cell>
        </row>
        <row r="62">
          <cell r="W62" t="str">
            <v>Bangladesh</v>
          </cell>
        </row>
        <row r="63">
          <cell r="W63" t="str">
            <v>Barbados</v>
          </cell>
        </row>
        <row r="64">
          <cell r="W64" t="str">
            <v>Belarus</v>
          </cell>
        </row>
        <row r="65">
          <cell r="W65" t="str">
            <v>Belize</v>
          </cell>
        </row>
        <row r="66">
          <cell r="W66" t="str">
            <v>Benin</v>
          </cell>
        </row>
        <row r="67">
          <cell r="W67" t="str">
            <v>Bermuda</v>
          </cell>
        </row>
        <row r="68">
          <cell r="W68" t="str">
            <v>Bhutan</v>
          </cell>
        </row>
        <row r="69">
          <cell r="W69" t="str">
            <v>Bolivia</v>
          </cell>
        </row>
        <row r="70">
          <cell r="W70" t="str">
            <v>Bonaire, Sint Eustatius and Saba</v>
          </cell>
        </row>
        <row r="71">
          <cell r="W71" t="str">
            <v>Bosnia - Herzegovina</v>
          </cell>
        </row>
        <row r="72">
          <cell r="W72" t="str">
            <v>Botswana</v>
          </cell>
        </row>
        <row r="73">
          <cell r="W73" t="str">
            <v>Brazil</v>
          </cell>
        </row>
        <row r="74">
          <cell r="W74" t="str">
            <v>British Virgin Islands</v>
          </cell>
        </row>
        <row r="75">
          <cell r="W75" t="str">
            <v>Brunei</v>
          </cell>
        </row>
        <row r="76">
          <cell r="W76" t="str">
            <v>Burkina Faso</v>
          </cell>
        </row>
        <row r="77">
          <cell r="W77" t="str">
            <v>Burundi</v>
          </cell>
        </row>
        <row r="78">
          <cell r="W78" t="str">
            <v>Cambodia</v>
          </cell>
        </row>
        <row r="79">
          <cell r="W79" t="str">
            <v>Cameroon</v>
          </cell>
        </row>
        <row r="80">
          <cell r="W80" t="str">
            <v>Canada</v>
          </cell>
        </row>
        <row r="81">
          <cell r="W81" t="str">
            <v>Cape Verde</v>
          </cell>
        </row>
        <row r="82">
          <cell r="W82" t="str">
            <v>Cayman Islands</v>
          </cell>
        </row>
        <row r="83">
          <cell r="W83" t="str">
            <v>Central African Republic</v>
          </cell>
        </row>
        <row r="84">
          <cell r="W84" t="str">
            <v>Chad</v>
          </cell>
        </row>
        <row r="85">
          <cell r="W85" t="str">
            <v>Channel Islands</v>
          </cell>
        </row>
        <row r="86">
          <cell r="W86" t="str">
            <v>Chile</v>
          </cell>
        </row>
        <row r="87">
          <cell r="W87" t="str">
            <v>China</v>
          </cell>
        </row>
        <row r="88">
          <cell r="W88" t="str">
            <v>Columbia</v>
          </cell>
        </row>
        <row r="89">
          <cell r="W89" t="str">
            <v>Comoros</v>
          </cell>
        </row>
        <row r="90">
          <cell r="W90" t="str">
            <v>Congo (Democratic Republic)</v>
          </cell>
        </row>
        <row r="91">
          <cell r="W91" t="str">
            <v>Congo(Republic)</v>
          </cell>
        </row>
        <row r="92">
          <cell r="W92" t="str">
            <v>Cooks Island</v>
          </cell>
        </row>
        <row r="93">
          <cell r="W93" t="str">
            <v>Costa Rica</v>
          </cell>
        </row>
        <row r="94">
          <cell r="W94" t="str">
            <v>Côte d'Ivoire</v>
          </cell>
        </row>
        <row r="95">
          <cell r="W95" t="str">
            <v>Cuba</v>
          </cell>
        </row>
        <row r="96">
          <cell r="W96" t="str">
            <v>Curaçao</v>
          </cell>
        </row>
        <row r="97">
          <cell r="W97" t="str">
            <v>Djibouti</v>
          </cell>
        </row>
        <row r="98">
          <cell r="W98" t="str">
            <v>Dominica</v>
          </cell>
        </row>
        <row r="99">
          <cell r="W99" t="str">
            <v>Dominican Republic</v>
          </cell>
        </row>
        <row r="100">
          <cell r="W100" t="str">
            <v>East Timor</v>
          </cell>
        </row>
        <row r="101">
          <cell r="W101" t="str">
            <v>Ecuador</v>
          </cell>
        </row>
        <row r="102">
          <cell r="W102" t="str">
            <v>Egypt</v>
          </cell>
        </row>
        <row r="103">
          <cell r="W103" t="str">
            <v>El Salvador</v>
          </cell>
        </row>
        <row r="104">
          <cell r="W104" t="str">
            <v>Equatorial Guinea</v>
          </cell>
        </row>
        <row r="105">
          <cell r="W105" t="str">
            <v>Eritrea</v>
          </cell>
        </row>
        <row r="106">
          <cell r="W106" t="str">
            <v>French Guyana</v>
          </cell>
        </row>
        <row r="107">
          <cell r="W107" t="str">
            <v>French Polynesia</v>
          </cell>
        </row>
        <row r="108">
          <cell r="W108" t="str">
            <v>Gabon</v>
          </cell>
        </row>
        <row r="109">
          <cell r="W109" t="str">
            <v>Gambia</v>
          </cell>
        </row>
        <row r="110">
          <cell r="W110" t="str">
            <v>Georgia</v>
          </cell>
        </row>
        <row r="111">
          <cell r="W111" t="str">
            <v>Ghana</v>
          </cell>
        </row>
        <row r="112">
          <cell r="W112" t="str">
            <v>Greenland</v>
          </cell>
        </row>
        <row r="113">
          <cell r="W113" t="str">
            <v>Grenada</v>
          </cell>
        </row>
        <row r="114">
          <cell r="W114" t="str">
            <v>Guadeloupe</v>
          </cell>
        </row>
        <row r="115">
          <cell r="W115" t="str">
            <v>Guam</v>
          </cell>
        </row>
        <row r="116">
          <cell r="W116" t="str">
            <v>Guatemala</v>
          </cell>
        </row>
        <row r="117">
          <cell r="W117" t="str">
            <v>Guinea Bissau</v>
          </cell>
        </row>
        <row r="118">
          <cell r="W118" t="str">
            <v>Guyana</v>
          </cell>
        </row>
        <row r="119">
          <cell r="W119" t="str">
            <v>Haiti</v>
          </cell>
        </row>
        <row r="120">
          <cell r="W120" t="str">
            <v>Honduras</v>
          </cell>
        </row>
        <row r="121">
          <cell r="W121" t="str">
            <v>Hong Kong</v>
          </cell>
        </row>
        <row r="122">
          <cell r="W122" t="str">
            <v>Iceland</v>
          </cell>
        </row>
        <row r="123">
          <cell r="W123" t="str">
            <v>India</v>
          </cell>
        </row>
        <row r="124">
          <cell r="W124" t="str">
            <v>Indonesia</v>
          </cell>
        </row>
        <row r="125">
          <cell r="W125" t="str">
            <v>Iran</v>
          </cell>
        </row>
        <row r="126">
          <cell r="W126" t="str">
            <v>Iraq</v>
          </cell>
        </row>
        <row r="127">
          <cell r="W127" t="str">
            <v>Isle of Man</v>
          </cell>
        </row>
        <row r="128">
          <cell r="W128" t="str">
            <v>Israel</v>
          </cell>
        </row>
        <row r="129">
          <cell r="W129" t="str">
            <v>Jamaica</v>
          </cell>
        </row>
        <row r="130">
          <cell r="W130" t="str">
            <v>Japan</v>
          </cell>
        </row>
        <row r="131">
          <cell r="W131" t="str">
            <v>Jordan</v>
          </cell>
        </row>
        <row r="132">
          <cell r="W132" t="str">
            <v>Kazakhstan</v>
          </cell>
        </row>
        <row r="133">
          <cell r="W133" t="str">
            <v>Kenya</v>
          </cell>
        </row>
        <row r="134">
          <cell r="W134" t="str">
            <v>Kiribati</v>
          </cell>
        </row>
        <row r="135">
          <cell r="W135" t="str">
            <v>Kuwait</v>
          </cell>
        </row>
        <row r="136">
          <cell r="W136" t="str">
            <v>Kyrgyzstan</v>
          </cell>
        </row>
        <row r="137">
          <cell r="W137" t="str">
            <v>Lao People's Democratic Republic (the)</v>
          </cell>
        </row>
        <row r="138">
          <cell r="W138" t="str">
            <v>Lebanon</v>
          </cell>
        </row>
        <row r="139">
          <cell r="W139" t="str">
            <v>Lesotho</v>
          </cell>
        </row>
        <row r="140">
          <cell r="W140" t="str">
            <v>Liberia</v>
          </cell>
        </row>
        <row r="141">
          <cell r="W141" t="str">
            <v>Libya</v>
          </cell>
        </row>
        <row r="142">
          <cell r="W142" t="str">
            <v>Liechtenstein</v>
          </cell>
        </row>
        <row r="143">
          <cell r="W143" t="str">
            <v>Macao</v>
          </cell>
        </row>
        <row r="144">
          <cell r="W144" t="str">
            <v>Macedonia, Former Yugoslav Republic of Macedonia</v>
          </cell>
        </row>
        <row r="145">
          <cell r="W145" t="str">
            <v>Madagascar</v>
          </cell>
        </row>
        <row r="146">
          <cell r="W146" t="str">
            <v>Malawi</v>
          </cell>
        </row>
        <row r="147">
          <cell r="W147" t="str">
            <v>Malaysia</v>
          </cell>
        </row>
        <row r="148">
          <cell r="W148" t="str">
            <v>Maldives</v>
          </cell>
        </row>
        <row r="149">
          <cell r="W149" t="str">
            <v>Mali</v>
          </cell>
        </row>
        <row r="150">
          <cell r="W150" t="str">
            <v>Marshall Islands</v>
          </cell>
        </row>
        <row r="151">
          <cell r="W151" t="str">
            <v>Martinique</v>
          </cell>
        </row>
        <row r="152">
          <cell r="W152" t="str">
            <v>Mauritania</v>
          </cell>
        </row>
        <row r="153">
          <cell r="W153" t="str">
            <v>Mauritius</v>
          </cell>
        </row>
        <row r="154">
          <cell r="W154" t="str">
            <v>Mayotte</v>
          </cell>
        </row>
        <row r="155">
          <cell r="W155" t="str">
            <v>Mexico</v>
          </cell>
        </row>
        <row r="156">
          <cell r="W156" t="str">
            <v>Micronesia, the Federated States of</v>
          </cell>
        </row>
        <row r="157">
          <cell r="W157" t="str">
            <v>Moldova</v>
          </cell>
        </row>
        <row r="158">
          <cell r="W158" t="str">
            <v>Monaco</v>
          </cell>
        </row>
        <row r="159">
          <cell r="W159" t="str">
            <v>Mongolia</v>
          </cell>
        </row>
        <row r="160">
          <cell r="W160" t="str">
            <v>Montenegro</v>
          </cell>
        </row>
        <row r="161">
          <cell r="W161" t="str">
            <v>Montserrat</v>
          </cell>
        </row>
        <row r="162">
          <cell r="W162" t="str">
            <v>Morocco</v>
          </cell>
        </row>
        <row r="163">
          <cell r="W163" t="str">
            <v>Mozambique</v>
          </cell>
        </row>
        <row r="164">
          <cell r="W164" t="str">
            <v>Myanmar</v>
          </cell>
        </row>
        <row r="165">
          <cell r="W165" t="str">
            <v>Namibia</v>
          </cell>
        </row>
        <row r="166">
          <cell r="W166" t="str">
            <v>Nauru</v>
          </cell>
        </row>
        <row r="167">
          <cell r="W167" t="str">
            <v>Nepal</v>
          </cell>
        </row>
        <row r="168">
          <cell r="W168" t="str">
            <v>New Caledonia</v>
          </cell>
        </row>
        <row r="169">
          <cell r="W169" t="str">
            <v>New Zealand</v>
          </cell>
        </row>
        <row r="170">
          <cell r="W170" t="str">
            <v>Nicaragua</v>
          </cell>
        </row>
        <row r="171">
          <cell r="W171" t="str">
            <v>Niger</v>
          </cell>
        </row>
        <row r="172">
          <cell r="W172" t="str">
            <v>Nigeria</v>
          </cell>
        </row>
        <row r="173">
          <cell r="W173" t="str">
            <v>Niue</v>
          </cell>
        </row>
        <row r="174">
          <cell r="W174" t="str">
            <v>North Korea (P.D.R)</v>
          </cell>
        </row>
        <row r="175">
          <cell r="W175" t="str">
            <v>Northern Mariana Islands</v>
          </cell>
        </row>
        <row r="176">
          <cell r="W176" t="str">
            <v>Norway</v>
          </cell>
        </row>
        <row r="177">
          <cell r="W177" t="str">
            <v>Oman</v>
          </cell>
        </row>
        <row r="178">
          <cell r="W178" t="str">
            <v>Pakistan</v>
          </cell>
        </row>
        <row r="179">
          <cell r="W179" t="str">
            <v>Palau</v>
          </cell>
        </row>
        <row r="180">
          <cell r="W180" t="str">
            <v>Panama</v>
          </cell>
        </row>
        <row r="181">
          <cell r="W181" t="str">
            <v>Papua New Guinea</v>
          </cell>
        </row>
        <row r="182">
          <cell r="W182" t="str">
            <v>Paraguay</v>
          </cell>
        </row>
        <row r="183">
          <cell r="W183" t="str">
            <v>Peru</v>
          </cell>
        </row>
        <row r="184">
          <cell r="W184" t="str">
            <v>Philippines</v>
          </cell>
        </row>
        <row r="185">
          <cell r="W185" t="str">
            <v>Puerto Rico</v>
          </cell>
        </row>
        <row r="186">
          <cell r="W186" t="str">
            <v>Qatar</v>
          </cell>
        </row>
        <row r="187">
          <cell r="W187" t="str">
            <v>Republic of Guinea</v>
          </cell>
        </row>
        <row r="188">
          <cell r="W188" t="str">
            <v>Réunion</v>
          </cell>
        </row>
        <row r="189">
          <cell r="W189" t="str">
            <v>Russia</v>
          </cell>
        </row>
        <row r="190">
          <cell r="W190" t="str">
            <v>Rwanda</v>
          </cell>
        </row>
        <row r="191">
          <cell r="W191" t="str">
            <v>Saint Lucia</v>
          </cell>
        </row>
        <row r="192">
          <cell r="W192" t="str">
            <v>Saint Vincent and the Grenadines</v>
          </cell>
        </row>
        <row r="193">
          <cell r="W193" t="str">
            <v>Saint Kitts and Nevis</v>
          </cell>
        </row>
        <row r="194">
          <cell r="W194" t="str">
            <v>Saint-Barthélemy</v>
          </cell>
        </row>
        <row r="195">
          <cell r="W195" t="str">
            <v>San Marino</v>
          </cell>
        </row>
        <row r="196">
          <cell r="W196" t="str">
            <v>Samoa</v>
          </cell>
        </row>
        <row r="197">
          <cell r="W197" t="str">
            <v>São Tomé and Príncipe</v>
          </cell>
        </row>
        <row r="198">
          <cell r="W198" t="str">
            <v>Saudi Arabia</v>
          </cell>
        </row>
        <row r="199">
          <cell r="W199" t="str">
            <v>Senegal</v>
          </cell>
        </row>
        <row r="200">
          <cell r="W200" t="str">
            <v>Seychelles</v>
          </cell>
        </row>
        <row r="201">
          <cell r="W201" t="str">
            <v>Serbia</v>
          </cell>
        </row>
        <row r="202">
          <cell r="W202" t="str">
            <v>Sierra Leone</v>
          </cell>
        </row>
        <row r="203">
          <cell r="W203" t="str">
            <v>Singapore</v>
          </cell>
        </row>
        <row r="204">
          <cell r="W204" t="str">
            <v>St Maarten/ St Martin</v>
          </cell>
        </row>
        <row r="205">
          <cell r="W205" t="str">
            <v>Solomon Islands</v>
          </cell>
        </row>
        <row r="206">
          <cell r="W206" t="str">
            <v>Somalia</v>
          </cell>
        </row>
        <row r="207">
          <cell r="W207" t="str">
            <v>South Africa</v>
          </cell>
        </row>
        <row r="208">
          <cell r="W208" t="str">
            <v>South Sudan</v>
          </cell>
        </row>
        <row r="209">
          <cell r="W209" t="str">
            <v>South Korea</v>
          </cell>
        </row>
        <row r="210">
          <cell r="W210" t="str">
            <v>Sri Lanka</v>
          </cell>
        </row>
        <row r="211">
          <cell r="W211" t="str">
            <v>Sudan</v>
          </cell>
        </row>
        <row r="212">
          <cell r="W212" t="str">
            <v>Suriname</v>
          </cell>
        </row>
        <row r="213">
          <cell r="W213" t="str">
            <v>Swaziland</v>
          </cell>
        </row>
        <row r="214">
          <cell r="W214" t="str">
            <v>Switzerland</v>
          </cell>
        </row>
        <row r="215">
          <cell r="W215" t="str">
            <v>Syria</v>
          </cell>
        </row>
        <row r="216">
          <cell r="W216" t="str">
            <v>Taiwan</v>
          </cell>
        </row>
        <row r="217">
          <cell r="W217" t="str">
            <v>Tajikistan</v>
          </cell>
        </row>
        <row r="218">
          <cell r="W218" t="str">
            <v>Tanzania</v>
          </cell>
        </row>
        <row r="219">
          <cell r="W219" t="str">
            <v>Thailand</v>
          </cell>
        </row>
        <row r="220">
          <cell r="W220" t="str">
            <v>Togo</v>
          </cell>
        </row>
        <row r="221">
          <cell r="W221" t="str">
            <v>Tokelau Islands</v>
          </cell>
        </row>
        <row r="222">
          <cell r="W222" t="str">
            <v>Tonga</v>
          </cell>
        </row>
        <row r="223">
          <cell r="W223" t="str">
            <v>Trinidad and Tobago</v>
          </cell>
        </row>
        <row r="224">
          <cell r="W224" t="str">
            <v>Tunisia</v>
          </cell>
        </row>
        <row r="225">
          <cell r="W225" t="str">
            <v>Turkey</v>
          </cell>
        </row>
        <row r="226">
          <cell r="W226" t="str">
            <v>Turkmenistan</v>
          </cell>
        </row>
        <row r="227">
          <cell r="W227" t="str">
            <v>Turks and Caicos Islands</v>
          </cell>
        </row>
        <row r="228">
          <cell r="W228" t="str">
            <v>Tuvalu</v>
          </cell>
        </row>
        <row r="229">
          <cell r="W229" t="str">
            <v>Uganda</v>
          </cell>
        </row>
        <row r="230">
          <cell r="W230" t="str">
            <v>Ukraine</v>
          </cell>
        </row>
        <row r="231">
          <cell r="W231" t="str">
            <v>United Arab Emirates</v>
          </cell>
        </row>
        <row r="232">
          <cell r="W232" t="str">
            <v>United States of America</v>
          </cell>
        </row>
        <row r="233">
          <cell r="W233" t="str">
            <v>Uruguay</v>
          </cell>
        </row>
        <row r="234">
          <cell r="W234" t="str">
            <v>US Virgin Islands</v>
          </cell>
        </row>
        <row r="235">
          <cell r="W235" t="str">
            <v>Uzbekistan</v>
          </cell>
        </row>
        <row r="236">
          <cell r="W236" t="str">
            <v>The Vatican (Holy See)</v>
          </cell>
        </row>
        <row r="237">
          <cell r="W237" t="str">
            <v>Vanuatu</v>
          </cell>
        </row>
        <row r="238">
          <cell r="W238" t="str">
            <v>Venezuela</v>
          </cell>
        </row>
        <row r="239">
          <cell r="W239" t="str">
            <v>Vietnam</v>
          </cell>
        </row>
        <row r="240">
          <cell r="W240" t="str">
            <v>Wallis and Futuna Islands</v>
          </cell>
        </row>
        <row r="241">
          <cell r="W241" t="str">
            <v>Yemen</v>
          </cell>
        </row>
        <row r="242">
          <cell r="W242" t="str">
            <v>Zambia</v>
          </cell>
        </row>
        <row r="243">
          <cell r="W243" t="str">
            <v>Zimbabwe</v>
          </cell>
        </row>
        <row r="244">
          <cell r="W244" t="str">
            <v>Other 3rd Countries/Overseas Territories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id="5" name="Table5" displayName="Table5" ref="B2:B16" totalsRowShown="0" headerRowDxfId="3" dataDxfId="2" tableBorderDxfId="1">
  <autoFilter ref="B2:B16"/>
  <tableColumns count="1">
    <tableColumn id="1" name="Type of costs " dataDxfId="0"/>
  </tableColumns>
  <tableStyleInfo name="TableStyleLight8" showFirstColumn="0" showLastColumn="0" showRowStripes="1" showColumnStripes="0"/>
</table>
</file>

<file path=xl/theme/theme1.xml><?xml version="1.0" encoding="utf-8"?>
<a:theme xmlns:a="http://schemas.openxmlformats.org/drawingml/2006/main" name="Eurojust">
  <a:themeElements>
    <a:clrScheme name="Eurojust">
      <a:dk1>
        <a:srgbClr val="000000"/>
      </a:dk1>
      <a:lt1>
        <a:sysClr val="window" lastClr="FFFFFF"/>
      </a:lt1>
      <a:dk2>
        <a:srgbClr val="2B4754"/>
      </a:dk2>
      <a:lt2>
        <a:srgbClr val="EFF2E5"/>
      </a:lt2>
      <a:accent1>
        <a:srgbClr val="2B4754"/>
      </a:accent1>
      <a:accent2>
        <a:srgbClr val="C18172"/>
      </a:accent2>
      <a:accent3>
        <a:srgbClr val="ADA634"/>
      </a:accent3>
      <a:accent4>
        <a:srgbClr val="8E6969"/>
      </a:accent4>
      <a:accent5>
        <a:srgbClr val="466570"/>
      </a:accent5>
      <a:accent6>
        <a:srgbClr val="C1BFBC"/>
      </a:accent6>
      <a:hlink>
        <a:srgbClr val="155773"/>
      </a:hlink>
      <a:folHlink>
        <a:srgbClr val="800080"/>
      </a:folHlink>
    </a:clrScheme>
    <a:fontScheme name="Eurojust">
      <a:majorFont>
        <a:latin typeface="Calibri"/>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3:Q38"/>
  <sheetViews>
    <sheetView showGridLines="0" tabSelected="1" zoomScale="70" zoomScaleNormal="70" zoomScaleSheetLayoutView="80" zoomScalePageLayoutView="70" workbookViewId="0">
      <selection activeCell="G5" sqref="G5"/>
    </sheetView>
  </sheetViews>
  <sheetFormatPr defaultColWidth="8.6640625" defaultRowHeight="14" x14ac:dyDescent="0.3"/>
  <cols>
    <col min="1" max="1" width="3.08203125" style="1" customWidth="1"/>
    <col min="2" max="2" width="21.9140625" style="1" customWidth="1"/>
    <col min="3" max="3" width="27.9140625" style="1" customWidth="1"/>
    <col min="4" max="5" width="29.4140625" style="1" customWidth="1"/>
    <col min="6" max="6" width="43.25" style="1" customWidth="1"/>
    <col min="7" max="7" width="29.4140625" style="1" customWidth="1"/>
    <col min="8" max="8" width="20.9140625" style="65" customWidth="1"/>
    <col min="9" max="17" width="8.6640625" style="65"/>
    <col min="18" max="16384" width="8.6640625" style="1"/>
  </cols>
  <sheetData>
    <row r="3" spans="2:7" ht="67.5" customHeight="1" x14ac:dyDescent="0.45">
      <c r="C3" s="89" t="s">
        <v>282</v>
      </c>
      <c r="D3" s="90"/>
      <c r="E3" s="90"/>
      <c r="F3" s="90"/>
      <c r="G3" s="34"/>
    </row>
    <row r="4" spans="2:7" ht="15" x14ac:dyDescent="0.3">
      <c r="C4" s="93" t="s">
        <v>267</v>
      </c>
      <c r="D4" s="94"/>
      <c r="E4" s="94"/>
      <c r="F4" s="94"/>
      <c r="G4" s="35"/>
    </row>
    <row r="5" spans="2:7" ht="14.5" thickBot="1" x14ac:dyDescent="0.35">
      <c r="D5" s="2"/>
      <c r="E5" s="2"/>
      <c r="F5" s="2"/>
      <c r="G5" s="23" t="s">
        <v>298</v>
      </c>
    </row>
    <row r="6" spans="2:7" ht="39" customHeight="1" x14ac:dyDescent="0.3">
      <c r="B6" s="100" t="s">
        <v>3</v>
      </c>
      <c r="C6" s="101"/>
      <c r="D6" s="95"/>
      <c r="E6" s="95"/>
      <c r="F6" s="95"/>
      <c r="G6" s="96"/>
    </row>
    <row r="7" spans="2:7" ht="39" customHeight="1" x14ac:dyDescent="0.3">
      <c r="B7" s="91" t="s">
        <v>9</v>
      </c>
      <c r="C7" s="92"/>
      <c r="D7" s="97"/>
      <c r="E7" s="97"/>
      <c r="F7" s="97"/>
      <c r="G7" s="98"/>
    </row>
    <row r="8" spans="2:7" ht="39" customHeight="1" x14ac:dyDescent="0.3">
      <c r="B8" s="91" t="s">
        <v>10</v>
      </c>
      <c r="C8" s="92"/>
      <c r="D8" s="57"/>
      <c r="E8" s="99"/>
      <c r="F8" s="97"/>
      <c r="G8" s="98"/>
    </row>
    <row r="9" spans="2:7" ht="39" customHeight="1" thickBot="1" x14ac:dyDescent="0.35">
      <c r="B9" s="85" t="s">
        <v>13</v>
      </c>
      <c r="C9" s="86"/>
      <c r="D9" s="7" t="s">
        <v>12</v>
      </c>
      <c r="E9" s="58"/>
      <c r="F9" s="7" t="s">
        <v>11</v>
      </c>
      <c r="G9" s="59">
        <f>E9+13</f>
        <v>13</v>
      </c>
    </row>
    <row r="10" spans="2:7" ht="17.5" customHeight="1" x14ac:dyDescent="0.3"/>
    <row r="11" spans="2:7" ht="14.5" thickBot="1" x14ac:dyDescent="0.35">
      <c r="C11" s="8"/>
    </row>
    <row r="12" spans="2:7" ht="105.5" customHeight="1" x14ac:dyDescent="0.3">
      <c r="B12" s="4" t="s">
        <v>17</v>
      </c>
      <c r="C12" s="5" t="s">
        <v>16</v>
      </c>
      <c r="D12" s="11" t="s">
        <v>270</v>
      </c>
      <c r="E12" s="5" t="s">
        <v>290</v>
      </c>
      <c r="F12" s="5" t="s">
        <v>294</v>
      </c>
      <c r="G12" s="3" t="s">
        <v>266</v>
      </c>
    </row>
    <row r="13" spans="2:7" x14ac:dyDescent="0.3">
      <c r="B13" s="60"/>
      <c r="C13" s="61"/>
      <c r="D13" s="61"/>
      <c r="E13" s="61"/>
      <c r="F13" s="159"/>
      <c r="G13" s="6">
        <f>F13*E13</f>
        <v>0</v>
      </c>
    </row>
    <row r="14" spans="2:7" x14ac:dyDescent="0.3">
      <c r="B14" s="60"/>
      <c r="C14" s="61"/>
      <c r="D14" s="61"/>
      <c r="E14" s="61"/>
      <c r="F14" s="159"/>
      <c r="G14" s="6">
        <f t="shared" ref="G14:G20" si="0">F14*E14</f>
        <v>0</v>
      </c>
    </row>
    <row r="15" spans="2:7" x14ac:dyDescent="0.3">
      <c r="B15" s="60"/>
      <c r="C15" s="61"/>
      <c r="D15" s="61"/>
      <c r="E15" s="61"/>
      <c r="F15" s="159"/>
      <c r="G15" s="6">
        <f t="shared" si="0"/>
        <v>0</v>
      </c>
    </row>
    <row r="16" spans="2:7" x14ac:dyDescent="0.3">
      <c r="B16" s="60"/>
      <c r="C16" s="61"/>
      <c r="D16" s="61"/>
      <c r="E16" s="61"/>
      <c r="F16" s="159"/>
      <c r="G16" s="6">
        <f t="shared" si="0"/>
        <v>0</v>
      </c>
    </row>
    <row r="17" spans="2:10" x14ac:dyDescent="0.3">
      <c r="B17" s="60"/>
      <c r="C17" s="61"/>
      <c r="D17" s="61"/>
      <c r="E17" s="61"/>
      <c r="F17" s="159"/>
      <c r="G17" s="6">
        <f t="shared" si="0"/>
        <v>0</v>
      </c>
    </row>
    <row r="18" spans="2:10" x14ac:dyDescent="0.3">
      <c r="B18" s="60"/>
      <c r="C18" s="61"/>
      <c r="D18" s="61"/>
      <c r="E18" s="61"/>
      <c r="F18" s="159"/>
      <c r="G18" s="6">
        <f t="shared" si="0"/>
        <v>0</v>
      </c>
    </row>
    <row r="19" spans="2:10" x14ac:dyDescent="0.3">
      <c r="B19" s="60"/>
      <c r="C19" s="61"/>
      <c r="D19" s="61"/>
      <c r="E19" s="61"/>
      <c r="F19" s="159"/>
      <c r="G19" s="6">
        <f t="shared" si="0"/>
        <v>0</v>
      </c>
    </row>
    <row r="20" spans="2:10" x14ac:dyDescent="0.3">
      <c r="B20" s="60"/>
      <c r="C20" s="61"/>
      <c r="D20" s="61"/>
      <c r="E20" s="61"/>
      <c r="F20" s="159"/>
      <c r="G20" s="6">
        <f t="shared" si="0"/>
        <v>0</v>
      </c>
    </row>
    <row r="21" spans="2:10" x14ac:dyDescent="0.3">
      <c r="B21" s="60"/>
      <c r="C21" s="61"/>
      <c r="D21" s="61"/>
      <c r="E21" s="61"/>
      <c r="F21" s="159"/>
      <c r="G21" s="6">
        <f t="shared" ref="G21:G27" si="1">F21*E21</f>
        <v>0</v>
      </c>
    </row>
    <row r="22" spans="2:10" x14ac:dyDescent="0.3">
      <c r="B22" s="60"/>
      <c r="C22" s="61"/>
      <c r="D22" s="61"/>
      <c r="E22" s="61"/>
      <c r="F22" s="159"/>
      <c r="G22" s="6">
        <f t="shared" si="1"/>
        <v>0</v>
      </c>
    </row>
    <row r="23" spans="2:10" x14ac:dyDescent="0.3">
      <c r="B23" s="60"/>
      <c r="C23" s="61"/>
      <c r="D23" s="61"/>
      <c r="E23" s="61"/>
      <c r="F23" s="159"/>
      <c r="G23" s="6">
        <f t="shared" si="1"/>
        <v>0</v>
      </c>
    </row>
    <row r="24" spans="2:10" x14ac:dyDescent="0.3">
      <c r="B24" s="60"/>
      <c r="C24" s="61"/>
      <c r="D24" s="61"/>
      <c r="E24" s="61"/>
      <c r="F24" s="159"/>
      <c r="G24" s="6">
        <f t="shared" si="1"/>
        <v>0</v>
      </c>
    </row>
    <row r="25" spans="2:10" x14ac:dyDescent="0.3">
      <c r="B25" s="60"/>
      <c r="C25" s="61"/>
      <c r="D25" s="61"/>
      <c r="E25" s="61"/>
      <c r="F25" s="159"/>
      <c r="G25" s="6">
        <f t="shared" si="1"/>
        <v>0</v>
      </c>
    </row>
    <row r="26" spans="2:10" ht="14" customHeight="1" x14ac:dyDescent="0.3">
      <c r="B26" s="60"/>
      <c r="C26" s="61"/>
      <c r="D26" s="61"/>
      <c r="E26" s="61"/>
      <c r="F26" s="159"/>
      <c r="G26" s="6">
        <f t="shared" si="1"/>
        <v>0</v>
      </c>
      <c r="H26" s="87"/>
      <c r="I26" s="88"/>
      <c r="J26" s="88"/>
    </row>
    <row r="27" spans="2:10" x14ac:dyDescent="0.3">
      <c r="B27" s="62"/>
      <c r="C27" s="61"/>
      <c r="D27" s="63"/>
      <c r="E27" s="63"/>
      <c r="F27" s="160"/>
      <c r="G27" s="6">
        <f t="shared" si="1"/>
        <v>0</v>
      </c>
      <c r="H27" s="87"/>
      <c r="I27" s="88"/>
      <c r="J27" s="88"/>
    </row>
    <row r="28" spans="2:10" ht="24" customHeight="1" x14ac:dyDescent="0.3">
      <c r="B28" s="153" t="s">
        <v>319</v>
      </c>
      <c r="C28" s="81"/>
      <c r="D28" s="81"/>
      <c r="E28" s="81"/>
      <c r="F28" s="81"/>
      <c r="G28" s="80">
        <f>SUM(G13:G27)</f>
        <v>0</v>
      </c>
      <c r="H28" s="87"/>
      <c r="I28" s="88"/>
      <c r="J28" s="88"/>
    </row>
    <row r="29" spans="2:10" ht="24" customHeight="1" x14ac:dyDescent="0.3">
      <c r="B29" s="156" t="s">
        <v>305</v>
      </c>
      <c r="C29" s="81"/>
      <c r="D29" s="81"/>
      <c r="E29" s="81"/>
      <c r="F29" s="81"/>
      <c r="G29" s="80">
        <f>ROUND(G28*0.07,2)</f>
        <v>0</v>
      </c>
      <c r="H29" s="87"/>
      <c r="I29" s="88"/>
      <c r="J29" s="88"/>
    </row>
    <row r="30" spans="2:10" ht="24" customHeight="1" thickBot="1" x14ac:dyDescent="0.35">
      <c r="B30" s="154" t="s">
        <v>320</v>
      </c>
      <c r="C30" s="22"/>
      <c r="D30" s="22"/>
      <c r="E30" s="22"/>
      <c r="F30" s="22"/>
      <c r="G30" s="155">
        <f>SUM(G28+G29)</f>
        <v>0</v>
      </c>
      <c r="H30" s="87"/>
      <c r="I30" s="88"/>
      <c r="J30" s="88"/>
    </row>
    <row r="33" spans="2:7" ht="23" customHeight="1" x14ac:dyDescent="0.3">
      <c r="B33" s="83" t="s">
        <v>268</v>
      </c>
      <c r="C33" s="83"/>
      <c r="D33" s="83"/>
      <c r="E33" s="83"/>
      <c r="F33" s="83"/>
      <c r="G33" s="83"/>
    </row>
    <row r="34" spans="2:7" ht="23" customHeight="1" x14ac:dyDescent="0.3">
      <c r="B34" s="83"/>
      <c r="C34" s="83"/>
      <c r="D34" s="83"/>
      <c r="E34" s="83"/>
      <c r="F34" s="83"/>
      <c r="G34" s="83"/>
    </row>
    <row r="35" spans="2:7" x14ac:dyDescent="0.3">
      <c r="B35" s="84" t="s">
        <v>14</v>
      </c>
      <c r="C35" s="84"/>
      <c r="D35" s="84"/>
      <c r="E35" s="84"/>
      <c r="F35" s="84"/>
      <c r="G35" s="84"/>
    </row>
    <row r="36" spans="2:7" x14ac:dyDescent="0.3">
      <c r="B36" s="84"/>
      <c r="C36" s="84"/>
      <c r="D36" s="84"/>
      <c r="E36" s="84"/>
      <c r="F36" s="84"/>
      <c r="G36" s="84"/>
    </row>
    <row r="37" spans="2:7" x14ac:dyDescent="0.3">
      <c r="B37" s="82"/>
      <c r="C37" s="82"/>
      <c r="D37" s="82"/>
      <c r="E37" s="82"/>
      <c r="F37" s="82"/>
      <c r="G37" s="82"/>
    </row>
    <row r="38" spans="2:7" ht="21" customHeight="1" x14ac:dyDescent="0.3">
      <c r="B38" s="82"/>
      <c r="C38" s="82"/>
      <c r="D38" s="82"/>
      <c r="E38" s="82"/>
      <c r="F38" s="82"/>
      <c r="G38" s="82"/>
    </row>
  </sheetData>
  <sheetProtection algorithmName="SHA-512" hashValue="C8zA5TwfCn2bQa38paiSjocQ1HM6ZZ0qW84p0Ewk9eHw1DFc0m+tK18wb6BGwW4n6MAsxPHa8ld9ihke8KI4bA==" saltValue="9mToCtsasLBXWcmqtZw7hA==" spinCount="100000" sheet="1" objects="1" scenarios="1"/>
  <dataConsolidate/>
  <mergeCells count="13">
    <mergeCell ref="C3:F3"/>
    <mergeCell ref="B8:C8"/>
    <mergeCell ref="C4:F4"/>
    <mergeCell ref="D6:G6"/>
    <mergeCell ref="D7:G7"/>
    <mergeCell ref="E8:G8"/>
    <mergeCell ref="B6:C6"/>
    <mergeCell ref="B7:C7"/>
    <mergeCell ref="B37:G38"/>
    <mergeCell ref="B33:G34"/>
    <mergeCell ref="B35:G36"/>
    <mergeCell ref="B9:C9"/>
    <mergeCell ref="H26:J30"/>
  </mergeCells>
  <pageMargins left="0.70866141732283472" right="0.70866141732283472" top="0.74803149606299213" bottom="0.74803149606299213" header="0.31496062992125984" footer="0.31496062992125984"/>
  <pageSetup paperSize="9" scale="63" orientation="landscape" horizontalDpi="4294967293" verticalDpi="1200" r:id="rId1"/>
  <headerFooter>
    <oddFooter>&amp;L&amp;K03+000EUROJUST&amp;C&amp;K03+000Budget Estimate&amp;R&amp;K03+000Funding without call for proposals</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List!$B$19:$B$254</xm:f>
          </x14:formula1>
          <xm:sqref>D13:D29</xm:sqref>
        </x14:dataValidation>
        <x14:dataValidation type="list" allowBlank="1" showInputMessage="1" showErrorMessage="1">
          <x14:formula1>
            <xm:f>List!$B$3:$B$16</xm:f>
          </x14:formula1>
          <xm:sqref>C13:C29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59999389629810485"/>
    <pageSetUpPr fitToPage="1"/>
  </sheetPr>
  <dimension ref="A1:H47"/>
  <sheetViews>
    <sheetView showGridLines="0" zoomScale="55" zoomScaleNormal="55" zoomScaleSheetLayoutView="55" zoomScalePageLayoutView="55" workbookViewId="0">
      <selection activeCell="G6" sqref="G6"/>
    </sheetView>
  </sheetViews>
  <sheetFormatPr defaultColWidth="8.6640625" defaultRowHeight="14" x14ac:dyDescent="0.3"/>
  <cols>
    <col min="1" max="1" width="3.08203125" style="1" customWidth="1"/>
    <col min="2" max="2" width="43.6640625" style="1" customWidth="1"/>
    <col min="3" max="3" width="23.1640625" style="1" customWidth="1"/>
    <col min="4" max="4" width="43.33203125" style="1" customWidth="1"/>
    <col min="5" max="5" width="30.25" style="1" customWidth="1"/>
    <col min="6" max="6" width="24.5" style="1" customWidth="1"/>
    <col min="7" max="7" width="33.75" style="1" customWidth="1"/>
    <col min="8" max="16384" width="8.6640625" style="1"/>
  </cols>
  <sheetData>
    <row r="1" spans="1:8" x14ac:dyDescent="0.3">
      <c r="A1" s="24"/>
      <c r="B1" s="24"/>
      <c r="C1" s="24"/>
      <c r="D1" s="24"/>
      <c r="E1" s="24"/>
      <c r="F1" s="24"/>
      <c r="G1" s="24"/>
      <c r="H1" s="24"/>
    </row>
    <row r="2" spans="1:8" x14ac:dyDescent="0.3">
      <c r="A2" s="24"/>
      <c r="B2" s="24"/>
      <c r="C2" s="24"/>
      <c r="D2" s="24"/>
      <c r="E2" s="24"/>
      <c r="F2" s="24"/>
      <c r="G2" s="24"/>
      <c r="H2" s="24"/>
    </row>
    <row r="3" spans="1:8" ht="82" customHeight="1" x14ac:dyDescent="0.5">
      <c r="A3" s="24"/>
      <c r="B3" s="24"/>
      <c r="C3" s="123" t="s">
        <v>283</v>
      </c>
      <c r="D3" s="124"/>
      <c r="E3" s="124"/>
      <c r="F3" s="124"/>
      <c r="G3" s="104"/>
      <c r="H3" s="24"/>
    </row>
    <row r="4" spans="1:8" ht="34" customHeight="1" x14ac:dyDescent="0.3">
      <c r="A4" s="24"/>
      <c r="B4" s="26"/>
      <c r="C4" s="125" t="str">
        <f>'Budget estimate'!C4:G4</f>
        <v>To be completed and submitted with the Application form (Word file) electronically to JITs@eurojust.europa.eu.</v>
      </c>
      <c r="D4" s="94"/>
      <c r="E4" s="94"/>
      <c r="F4" s="94"/>
      <c r="G4" s="90"/>
      <c r="H4" s="24"/>
    </row>
    <row r="5" spans="1:8" x14ac:dyDescent="0.3">
      <c r="A5" s="24"/>
      <c r="B5" s="24"/>
      <c r="C5" s="24"/>
      <c r="D5" s="24"/>
      <c r="E5" s="24"/>
      <c r="F5" s="24"/>
      <c r="G5" s="24"/>
      <c r="H5" s="24"/>
    </row>
    <row r="6" spans="1:8" ht="14.5" thickBot="1" x14ac:dyDescent="0.35">
      <c r="A6" s="24"/>
      <c r="B6" s="24"/>
      <c r="C6" s="24"/>
      <c r="D6" s="24"/>
      <c r="E6" s="24"/>
      <c r="F6" s="24"/>
      <c r="G6" s="25" t="str">
        <f>'Budget estimate'!G5</f>
        <v>Version: U1/2024</v>
      </c>
      <c r="H6" s="24"/>
    </row>
    <row r="7" spans="1:8" ht="39.5" customHeight="1" x14ac:dyDescent="0.3">
      <c r="A7" s="24"/>
      <c r="B7" s="113" t="s">
        <v>3</v>
      </c>
      <c r="C7" s="114"/>
      <c r="D7" s="105" t="str">
        <f>IF('Budget estimate'!D6:G6=0,"",'Budget estimate'!D6:G6)</f>
        <v/>
      </c>
      <c r="E7" s="105"/>
      <c r="F7" s="105"/>
      <c r="G7" s="106"/>
      <c r="H7" s="24"/>
    </row>
    <row r="8" spans="1:8" ht="39.5" customHeight="1" x14ac:dyDescent="0.3">
      <c r="A8" s="24"/>
      <c r="B8" s="102" t="s">
        <v>9</v>
      </c>
      <c r="C8" s="103"/>
      <c r="D8" s="107" t="str">
        <f>IF('Budget estimate'!D7:G7=0,"",'Budget estimate'!D7:G7)</f>
        <v/>
      </c>
      <c r="E8" s="108"/>
      <c r="F8" s="108"/>
      <c r="G8" s="109"/>
      <c r="H8" s="24"/>
    </row>
    <row r="9" spans="1:8" ht="39.5" customHeight="1" x14ac:dyDescent="0.3">
      <c r="A9" s="24"/>
      <c r="B9" s="102" t="s">
        <v>10</v>
      </c>
      <c r="C9" s="115"/>
      <c r="D9" s="42" t="str">
        <f>IF('Budget estimate'!D8=0,"",'Budget estimate'!D8)</f>
        <v/>
      </c>
      <c r="E9" s="110" t="str">
        <f>IF('Budget estimate'!E8:G8=0,"",'Budget estimate'!E8:G8)</f>
        <v/>
      </c>
      <c r="F9" s="111"/>
      <c r="G9" s="112"/>
      <c r="H9" s="24"/>
    </row>
    <row r="10" spans="1:8" ht="39.5" customHeight="1" thickBot="1" x14ac:dyDescent="0.35">
      <c r="A10" s="24"/>
      <c r="B10" s="116" t="s">
        <v>13</v>
      </c>
      <c r="C10" s="117"/>
      <c r="D10" s="43" t="str">
        <f>'Budget estimate'!D9</f>
        <v>start of the action period</v>
      </c>
      <c r="E10" s="44">
        <f>'Budget estimate'!E9</f>
        <v>0</v>
      </c>
      <c r="F10" s="45" t="str">
        <f>'Budget estimate'!F9</f>
        <v xml:space="preserve">end of the action period </v>
      </c>
      <c r="G10" s="46">
        <f>'Budget estimate'!G9</f>
        <v>13</v>
      </c>
      <c r="H10" s="24"/>
    </row>
    <row r="11" spans="1:8" x14ac:dyDescent="0.3">
      <c r="A11" s="24"/>
      <c r="B11" s="24"/>
      <c r="C11" s="24"/>
      <c r="D11" s="24"/>
      <c r="E11" s="24"/>
      <c r="F11" s="24"/>
      <c r="G11" s="24"/>
      <c r="H11" s="24"/>
    </row>
    <row r="12" spans="1:8" x14ac:dyDescent="0.3">
      <c r="A12" s="24"/>
      <c r="B12" s="24"/>
      <c r="C12" s="24"/>
      <c r="D12" s="24"/>
      <c r="E12" s="24"/>
      <c r="F12" s="24"/>
      <c r="G12" s="24"/>
      <c r="H12" s="24"/>
    </row>
    <row r="13" spans="1:8" ht="13.5" customHeight="1" thickBot="1" x14ac:dyDescent="0.35">
      <c r="A13" s="24"/>
      <c r="B13" s="24"/>
      <c r="C13" s="24"/>
      <c r="D13" s="24"/>
      <c r="E13" s="24"/>
      <c r="F13" s="24"/>
      <c r="G13" s="24"/>
      <c r="H13" s="24"/>
    </row>
    <row r="14" spans="1:8" ht="25" customHeight="1" x14ac:dyDescent="0.3">
      <c r="A14" s="24"/>
      <c r="B14" s="9"/>
      <c r="C14" s="10" t="s">
        <v>266</v>
      </c>
      <c r="D14" s="47"/>
      <c r="E14" s="126" t="s">
        <v>269</v>
      </c>
      <c r="F14" s="127"/>
      <c r="G14" s="10" t="s">
        <v>266</v>
      </c>
      <c r="H14" s="24"/>
    </row>
    <row r="15" spans="1:8" ht="58.5" customHeight="1" x14ac:dyDescent="0.3">
      <c r="A15" s="24"/>
      <c r="B15" s="48" t="s">
        <v>320</v>
      </c>
      <c r="C15" s="49">
        <f>E38</f>
        <v>0</v>
      </c>
      <c r="E15" s="102" t="s">
        <v>264</v>
      </c>
      <c r="F15" s="103"/>
      <c r="G15" s="51">
        <f>SUMIF('Budget estimate'!C13:C27,"=return flight within EU",'Budget estimate'!G13:G27)+SUMIF('Budget estimate'!C13:C27,"=return flight to and from non-EU countries",'Budget estimate'!G13:G27)+SUMIF('Budget estimate'!C13:C27,"=return flight to and from overseas",'Budget estimate'!G13:G27)+SUMIF('Budget estimate'!C13:C27,"=return trip by car",'Budget estimate'!G13:G27)+SUMIF('Budget estimate'!C13:C27,"=return trip by train/bus",'Budget estimate'!G13:G27)+SUMIF('Budget estimate'!C13:C27,"=return trip by boat",'Budget estimate'!G13:G27)+SUMIF('Budget estimate'!C13:C27,"=accommodation",'Budget estimate'!G13:G27)+SUMIF('Budget estimate'!C13:C27,"=car rental",'Budget estimate'!G13:G27)</f>
        <v>0</v>
      </c>
      <c r="H15" s="24"/>
    </row>
    <row r="16" spans="1:8" ht="87" customHeight="1" x14ac:dyDescent="0.3">
      <c r="A16" s="24"/>
      <c r="B16" s="48" t="s">
        <v>284</v>
      </c>
      <c r="C16" s="51">
        <f>IF(C15*0.95&lt;=8000,ROUND(C15*0.95,2),8000)</f>
        <v>0</v>
      </c>
      <c r="D16" s="50" t="str">
        <f>IF((C15*0.95)&gt;8000,"PLEASE NOTE: The total estimated Eurojust contribution exceeds the maximum allocation for this funding scheme EUR 8,000 (excluding co-financing 5 %)","")</f>
        <v/>
      </c>
      <c r="E16" s="102" t="s">
        <v>297</v>
      </c>
      <c r="F16" s="103"/>
      <c r="G16" s="51">
        <f>SUMIF('Budget estimate'!C13:C27,"=interpretation",'Budget estimate'!$G$13:$G$27)+SUMIF('Budget estimate'!C13:C27,"=translation",'Budget estimate'!$G$13:$G$27)</f>
        <v>0</v>
      </c>
      <c r="H16" s="24"/>
    </row>
    <row r="17" spans="1:8" ht="58.5" customHeight="1" thickBot="1" x14ac:dyDescent="0.4">
      <c r="A17" s="24"/>
      <c r="B17" s="53" t="s">
        <v>306</v>
      </c>
      <c r="C17" s="54">
        <f>C15-C16</f>
        <v>0</v>
      </c>
      <c r="D17" s="52"/>
      <c r="E17" s="102" t="s">
        <v>299</v>
      </c>
      <c r="F17" s="103"/>
      <c r="G17" s="51">
        <f>SUMIF('Budget estimate'!C13:C27,"=transportation costs for transferring items",'Budget estimate'!G13:G27)</f>
        <v>0</v>
      </c>
      <c r="H17" s="24"/>
    </row>
    <row r="18" spans="1:8" ht="58.5" customHeight="1" x14ac:dyDescent="0.3">
      <c r="A18" s="24"/>
      <c r="B18" s="24"/>
      <c r="C18" s="24"/>
      <c r="D18" s="24"/>
      <c r="E18" s="102" t="s">
        <v>300</v>
      </c>
      <c r="F18" s="103"/>
      <c r="G18" s="51">
        <f>SUMIF('Budget estimate'!$C$13:$C$27,"=specialist expertise costs",'Budget estimate'!$G$13:$G$27)</f>
        <v>0</v>
      </c>
      <c r="H18" s="24"/>
    </row>
    <row r="19" spans="1:8" ht="58.5" customHeight="1" x14ac:dyDescent="0.3">
      <c r="A19" s="24"/>
      <c r="B19" s="24"/>
      <c r="C19" s="24"/>
      <c r="D19" s="24"/>
      <c r="E19" s="102" t="s">
        <v>302</v>
      </c>
      <c r="F19" s="103"/>
      <c r="G19" s="51">
        <f>SUMIF('Budget estimate'!$C$13:$C$27,"=purchase of low-value equipment",'Budget estimate'!$G$13:$G$27)</f>
        <v>0</v>
      </c>
      <c r="H19" s="24"/>
    </row>
    <row r="20" spans="1:8" ht="58.5" customHeight="1" x14ac:dyDescent="0.3">
      <c r="A20" s="24"/>
      <c r="B20" s="24"/>
      <c r="C20" s="24"/>
      <c r="D20" s="24"/>
      <c r="E20" s="102" t="s">
        <v>303</v>
      </c>
      <c r="F20" s="103"/>
      <c r="G20" s="51">
        <f>SUMIF('Budget estimate'!$C$13:$C$27,"=hire IT/electronic equipment/licences/software",'Budget estimate'!$G$13:$G$27)</f>
        <v>0</v>
      </c>
      <c r="H20" s="24"/>
    </row>
    <row r="21" spans="1:8" ht="58.5" customHeight="1" thickBot="1" x14ac:dyDescent="0.35">
      <c r="A21" s="24"/>
      <c r="B21" s="24"/>
      <c r="C21" s="24"/>
      <c r="D21" s="24"/>
      <c r="E21" s="116" t="s">
        <v>301</v>
      </c>
      <c r="F21" s="117"/>
      <c r="G21" s="54">
        <f>ROUND(SUM(G15:G20)*0.07,2)</f>
        <v>0</v>
      </c>
      <c r="H21" s="24"/>
    </row>
    <row r="22" spans="1:8" x14ac:dyDescent="0.3">
      <c r="A22" s="24"/>
      <c r="B22" s="24"/>
      <c r="C22" s="24"/>
      <c r="D22" s="24"/>
      <c r="E22" s="24"/>
      <c r="F22" s="24"/>
      <c r="G22" s="24"/>
      <c r="H22" s="24"/>
    </row>
    <row r="23" spans="1:8" x14ac:dyDescent="0.3">
      <c r="A23" s="24"/>
      <c r="B23" s="24"/>
      <c r="C23" s="24"/>
      <c r="D23" s="24"/>
      <c r="E23" s="24"/>
      <c r="F23" s="24"/>
      <c r="G23" s="24"/>
      <c r="H23" s="24"/>
    </row>
    <row r="24" spans="1:8" ht="47" customHeight="1" x14ac:dyDescent="0.3">
      <c r="A24" s="24"/>
      <c r="B24" s="122" t="s">
        <v>265</v>
      </c>
      <c r="C24" s="122"/>
      <c r="D24" s="122"/>
      <c r="E24" s="122"/>
      <c r="F24" s="122"/>
      <c r="G24" s="122"/>
      <c r="H24" s="24"/>
    </row>
    <row r="25" spans="1:8" x14ac:dyDescent="0.3">
      <c r="A25" s="24"/>
      <c r="B25" s="24"/>
      <c r="C25" s="24"/>
      <c r="D25" s="24"/>
      <c r="E25" s="24"/>
      <c r="F25" s="24"/>
      <c r="G25" s="24"/>
      <c r="H25" s="24"/>
    </row>
    <row r="26" spans="1:8" x14ac:dyDescent="0.3">
      <c r="A26" s="24"/>
      <c r="B26" s="24"/>
      <c r="C26" s="24"/>
      <c r="D26" s="24"/>
      <c r="E26" s="24"/>
      <c r="F26" s="24"/>
      <c r="G26" s="24"/>
      <c r="H26" s="24"/>
    </row>
    <row r="27" spans="1:8" ht="14.5" thickBot="1" x14ac:dyDescent="0.35">
      <c r="A27" s="24"/>
      <c r="B27" s="24"/>
      <c r="C27" s="24"/>
      <c r="D27" s="24"/>
      <c r="E27" s="24"/>
      <c r="F27" s="24"/>
      <c r="G27" s="24"/>
      <c r="H27" s="24"/>
    </row>
    <row r="28" spans="1:8" ht="51.5" customHeight="1" x14ac:dyDescent="0.3">
      <c r="A28" s="24"/>
      <c r="B28" s="24"/>
      <c r="C28" s="24"/>
      <c r="D28" s="37" t="s">
        <v>15</v>
      </c>
      <c r="E28" s="38" t="s">
        <v>321</v>
      </c>
      <c r="F28" s="24"/>
      <c r="G28" s="24"/>
      <c r="H28" s="24"/>
    </row>
    <row r="29" spans="1:8" ht="22.5" x14ac:dyDescent="0.45">
      <c r="A29" s="24"/>
      <c r="B29" s="24"/>
      <c r="C29" s="24"/>
      <c r="D29" s="39">
        <v>1</v>
      </c>
      <c r="E29" s="40">
        <f>SUMIF('Budget estimate'!$B$13:$B$30,"="&amp;D29,'Budget estimate'!$G$13:$G$30)</f>
        <v>0</v>
      </c>
      <c r="F29" s="24"/>
      <c r="G29" s="24"/>
      <c r="H29" s="24"/>
    </row>
    <row r="30" spans="1:8" ht="22.5" x14ac:dyDescent="0.45">
      <c r="A30" s="24"/>
      <c r="B30" s="24"/>
      <c r="C30" s="24"/>
      <c r="D30" s="39">
        <v>2</v>
      </c>
      <c r="E30" s="40">
        <f>SUMIF('Budget estimate'!$B$13:$B$30,"="&amp;D30,'Budget estimate'!$G$13:$G$30)</f>
        <v>0</v>
      </c>
      <c r="F30" s="24"/>
      <c r="G30" s="24"/>
      <c r="H30" s="24"/>
    </row>
    <row r="31" spans="1:8" ht="22.5" x14ac:dyDescent="0.45">
      <c r="A31" s="24"/>
      <c r="B31" s="24"/>
      <c r="C31" s="24"/>
      <c r="D31" s="39">
        <v>3</v>
      </c>
      <c r="E31" s="40">
        <f>SUMIF('Budget estimate'!$B$13:$B$30,"="&amp;D31,'Budget estimate'!$G$13:$G$30)</f>
        <v>0</v>
      </c>
      <c r="F31" s="24"/>
      <c r="G31" s="24"/>
      <c r="H31" s="24"/>
    </row>
    <row r="32" spans="1:8" ht="22.5" x14ac:dyDescent="0.45">
      <c r="A32" s="24"/>
      <c r="B32" s="24"/>
      <c r="C32" s="24"/>
      <c r="D32" s="39">
        <v>4</v>
      </c>
      <c r="E32" s="40">
        <f>SUMIF('Budget estimate'!$B$13:$B$30,"="&amp;D32,'Budget estimate'!$G$13:$G$30)</f>
        <v>0</v>
      </c>
      <c r="F32" s="24"/>
      <c r="G32" s="24"/>
      <c r="H32" s="24"/>
    </row>
    <row r="33" spans="1:8" ht="22.5" x14ac:dyDescent="0.45">
      <c r="A33" s="24"/>
      <c r="B33" s="24"/>
      <c r="C33" s="24"/>
      <c r="D33" s="39">
        <v>5</v>
      </c>
      <c r="E33" s="40">
        <f>SUMIF('Budget estimate'!$B$13:$B$30,"="&amp;D33,'Budget estimate'!$G$13:$G$30)</f>
        <v>0</v>
      </c>
      <c r="F33" s="24"/>
      <c r="G33" s="24"/>
      <c r="H33" s="24"/>
    </row>
    <row r="34" spans="1:8" ht="22.5" x14ac:dyDescent="0.45">
      <c r="A34" s="24"/>
      <c r="B34" s="24"/>
      <c r="C34" s="24"/>
      <c r="D34" s="39">
        <v>6</v>
      </c>
      <c r="E34" s="40">
        <f>SUMIF('Budget estimate'!$B$13:$B$30,"="&amp;D34,'Budget estimate'!$G$13:$G$30)</f>
        <v>0</v>
      </c>
      <c r="F34" s="24"/>
      <c r="G34" s="24"/>
      <c r="H34" s="24"/>
    </row>
    <row r="35" spans="1:8" ht="22.5" x14ac:dyDescent="0.45">
      <c r="A35" s="24"/>
      <c r="B35" s="24"/>
      <c r="C35" s="24"/>
      <c r="D35" s="39">
        <v>7</v>
      </c>
      <c r="E35" s="40">
        <f>SUMIF('Budget estimate'!$B$13:$B$30,"="&amp;D35,'Budget estimate'!$G$13:$G$30)</f>
        <v>0</v>
      </c>
      <c r="F35" s="24"/>
      <c r="G35" s="24"/>
      <c r="H35" s="24"/>
    </row>
    <row r="36" spans="1:8" ht="22.5" x14ac:dyDescent="0.45">
      <c r="A36" s="24"/>
      <c r="B36" s="24"/>
      <c r="C36" s="24"/>
      <c r="D36" s="72" t="s">
        <v>319</v>
      </c>
      <c r="E36" s="73">
        <f>SUM(E29:E35)</f>
        <v>0</v>
      </c>
      <c r="F36" s="24"/>
      <c r="G36" s="24"/>
      <c r="H36" s="24"/>
    </row>
    <row r="37" spans="1:8" ht="22.5" x14ac:dyDescent="0.45">
      <c r="A37" s="24"/>
      <c r="B37" s="24"/>
      <c r="C37" s="24"/>
      <c r="D37" s="72" t="s">
        <v>305</v>
      </c>
      <c r="E37" s="73">
        <f>ROUND((E36)*0.07,2)</f>
        <v>0</v>
      </c>
      <c r="F37" s="24"/>
      <c r="G37" s="24"/>
      <c r="H37" s="24"/>
    </row>
    <row r="38" spans="1:8" ht="54.5" customHeight="1" thickBot="1" x14ac:dyDescent="0.35">
      <c r="A38" s="24"/>
      <c r="B38" s="24"/>
      <c r="C38" s="24"/>
      <c r="D38" s="157" t="s">
        <v>322</v>
      </c>
      <c r="E38" s="158">
        <f>SUM(E36+E37)</f>
        <v>0</v>
      </c>
      <c r="F38" s="24"/>
      <c r="G38" s="24"/>
      <c r="H38" s="24"/>
    </row>
    <row r="39" spans="1:8" x14ac:dyDescent="0.3">
      <c r="A39" s="24"/>
      <c r="B39" s="24"/>
      <c r="C39" s="24"/>
      <c r="D39" s="24"/>
      <c r="E39" s="24"/>
      <c r="F39" s="24"/>
      <c r="G39" s="24"/>
      <c r="H39" s="24"/>
    </row>
    <row r="46" spans="1:8" ht="22.5" x14ac:dyDescent="0.45">
      <c r="B46" s="120"/>
      <c r="C46" s="120"/>
      <c r="D46" s="120"/>
      <c r="E46" s="41" t="s">
        <v>279</v>
      </c>
      <c r="F46" s="119"/>
      <c r="G46" s="119"/>
    </row>
    <row r="47" spans="1:8" x14ac:dyDescent="0.3">
      <c r="B47" s="121" t="s">
        <v>278</v>
      </c>
      <c r="C47" s="121"/>
      <c r="D47" s="121"/>
      <c r="E47" s="36"/>
      <c r="F47" s="118" t="s">
        <v>280</v>
      </c>
      <c r="G47" s="118"/>
    </row>
  </sheetData>
  <sheetProtection algorithmName="SHA-512" hashValue="BhAOV/+FQZeKfyzu/+k9ZzFv7YVze7QRelvJNMjcTNbfwofVDXL2LHz9UTd1iY+Jy3M2v7SiireVgKybhXdDgA==" saltValue="oylk4mHwdEwsEel4jYq2nA==" spinCount="100000" sheet="1" objects="1" scenarios="1"/>
  <mergeCells count="23">
    <mergeCell ref="B7:C7"/>
    <mergeCell ref="B8:C8"/>
    <mergeCell ref="B9:C9"/>
    <mergeCell ref="E21:F21"/>
    <mergeCell ref="F47:G47"/>
    <mergeCell ref="F46:G46"/>
    <mergeCell ref="B46:D46"/>
    <mergeCell ref="B47:D47"/>
    <mergeCell ref="B24:G24"/>
    <mergeCell ref="E15:F15"/>
    <mergeCell ref="E17:F17"/>
    <mergeCell ref="E18:F18"/>
    <mergeCell ref="E16:F16"/>
    <mergeCell ref="B10:C10"/>
    <mergeCell ref="E14:F14"/>
    <mergeCell ref="E19:F19"/>
    <mergeCell ref="E20:F20"/>
    <mergeCell ref="G3:G4"/>
    <mergeCell ref="D7:G7"/>
    <mergeCell ref="D8:G8"/>
    <mergeCell ref="E9:G9"/>
    <mergeCell ref="C3:F3"/>
    <mergeCell ref="C4:F4"/>
  </mergeCells>
  <dataValidations xWindow="655" yWindow="612" count="1">
    <dataValidation type="custom" allowBlank="1" showInputMessage="1" showErrorMessage="1" prompt="The total estimated amount exceeds maximum allocation for this funding scheme (EUR 8,000)" sqref="C15">
      <formula1>C15&gt;8000</formula1>
    </dataValidation>
  </dataValidations>
  <pageMargins left="0.70866141732283472" right="0.70866141732283472" top="0.74803149606299213" bottom="0.74803149606299213" header="0.31496062992125984" footer="0.31496062992125984"/>
  <pageSetup paperSize="9" scale="38" orientation="portrait" horizontalDpi="4294967293" r:id="rId1"/>
  <headerFooter>
    <oddFooter>&amp;L&amp;K03+000EUROJUST&amp;C&amp;K03+000Budget - Summary Table&amp;R&amp;K03+000Funding without call fro proposals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259"/>
  <sheetViews>
    <sheetView showGridLines="0" zoomScale="55" zoomScaleNormal="55" zoomScaleSheetLayoutView="85" zoomScalePageLayoutView="70" workbookViewId="0">
      <selection activeCell="I7" sqref="I7"/>
    </sheetView>
  </sheetViews>
  <sheetFormatPr defaultRowHeight="14" x14ac:dyDescent="0.3"/>
  <cols>
    <col min="1" max="1" width="29.58203125" style="1" customWidth="1"/>
    <col min="2" max="2" width="17.1640625" customWidth="1"/>
    <col min="3" max="3" width="25.4140625" style="20" customWidth="1"/>
    <col min="4" max="4" width="25.4140625" customWidth="1"/>
    <col min="5" max="5" width="18.6640625" customWidth="1"/>
    <col min="6" max="9" width="17" customWidth="1"/>
  </cols>
  <sheetData>
    <row r="2" spans="1:9" x14ac:dyDescent="0.3">
      <c r="A2" s="145" t="s">
        <v>281</v>
      </c>
      <c r="B2" s="94"/>
      <c r="C2" s="94"/>
      <c r="D2" s="94"/>
      <c r="E2" s="94"/>
      <c r="F2" s="94"/>
      <c r="G2" s="94"/>
      <c r="H2" s="94"/>
      <c r="I2" s="94"/>
    </row>
    <row r="3" spans="1:9" x14ac:dyDescent="0.3">
      <c r="A3" s="94"/>
      <c r="B3" s="94"/>
      <c r="C3" s="94"/>
      <c r="D3" s="94"/>
      <c r="E3" s="94"/>
      <c r="F3" s="94"/>
      <c r="G3" s="94"/>
      <c r="H3" s="94"/>
      <c r="I3" s="94"/>
    </row>
    <row r="4" spans="1:9" x14ac:dyDescent="0.3">
      <c r="A4" s="94"/>
      <c r="B4" s="94"/>
      <c r="C4" s="94"/>
      <c r="D4" s="94"/>
      <c r="E4" s="94"/>
      <c r="F4" s="94"/>
      <c r="G4" s="94"/>
      <c r="H4" s="94"/>
      <c r="I4" s="94"/>
    </row>
    <row r="5" spans="1:9" x14ac:dyDescent="0.3">
      <c r="A5" s="94"/>
      <c r="B5" s="94"/>
      <c r="C5" s="94"/>
      <c r="D5" s="94"/>
      <c r="E5" s="94"/>
      <c r="F5" s="94"/>
      <c r="G5" s="94"/>
      <c r="H5" s="94"/>
      <c r="I5" s="94"/>
    </row>
    <row r="6" spans="1:9" x14ac:dyDescent="0.3">
      <c r="A6" s="94"/>
      <c r="B6" s="94"/>
      <c r="C6" s="94"/>
      <c r="D6" s="94"/>
      <c r="E6" s="94"/>
      <c r="F6" s="94"/>
      <c r="G6" s="94"/>
      <c r="H6" s="94"/>
      <c r="I6" s="94"/>
    </row>
    <row r="7" spans="1:9" x14ac:dyDescent="0.3">
      <c r="I7" t="str">
        <f>'Budget estimate'!G5</f>
        <v>Version: U1/2024</v>
      </c>
    </row>
    <row r="10" spans="1:9" ht="31" customHeight="1" x14ac:dyDescent="0.35">
      <c r="A10" s="149" t="s">
        <v>291</v>
      </c>
      <c r="B10" s="149"/>
      <c r="C10" s="149"/>
      <c r="D10" s="149"/>
      <c r="F10" s="152" t="s">
        <v>262</v>
      </c>
      <c r="G10" s="152"/>
      <c r="H10" s="152"/>
      <c r="I10" s="152"/>
    </row>
    <row r="11" spans="1:9" ht="28.5" customHeight="1" x14ac:dyDescent="0.3">
      <c r="A11" s="141" t="s">
        <v>19</v>
      </c>
      <c r="B11" s="142"/>
      <c r="C11" s="70" t="s">
        <v>307</v>
      </c>
      <c r="D11" s="71" t="s">
        <v>313</v>
      </c>
      <c r="F11" s="141" t="s">
        <v>258</v>
      </c>
      <c r="G11" s="142"/>
      <c r="H11" s="143" t="s">
        <v>317</v>
      </c>
      <c r="I11" s="144"/>
    </row>
    <row r="12" spans="1:9" ht="33.5" customHeight="1" x14ac:dyDescent="0.3">
      <c r="A12" s="128" t="s">
        <v>312</v>
      </c>
      <c r="B12" s="129"/>
      <c r="C12" s="74" t="s">
        <v>311</v>
      </c>
      <c r="D12" s="75" t="s">
        <v>314</v>
      </c>
      <c r="F12" s="128" t="s">
        <v>259</v>
      </c>
      <c r="G12" s="129"/>
      <c r="H12" s="139" t="s">
        <v>271</v>
      </c>
      <c r="I12" s="140"/>
    </row>
    <row r="13" spans="1:9" ht="14.5" x14ac:dyDescent="0.3">
      <c r="A13" s="128" t="s">
        <v>20</v>
      </c>
      <c r="B13" s="129"/>
      <c r="C13" s="76" t="s">
        <v>21</v>
      </c>
      <c r="D13" s="77" t="s">
        <v>315</v>
      </c>
      <c r="F13" s="128" t="s">
        <v>260</v>
      </c>
      <c r="G13" s="129"/>
      <c r="H13" s="139" t="s">
        <v>271</v>
      </c>
      <c r="I13" s="140"/>
    </row>
    <row r="14" spans="1:9" ht="14.5" customHeight="1" x14ac:dyDescent="0.3">
      <c r="A14" s="128" t="s">
        <v>22</v>
      </c>
      <c r="B14" s="129"/>
      <c r="C14" s="76" t="s">
        <v>274</v>
      </c>
      <c r="D14" s="77" t="s">
        <v>308</v>
      </c>
      <c r="F14" s="128" t="s">
        <v>261</v>
      </c>
      <c r="G14" s="129"/>
      <c r="H14" s="139" t="s">
        <v>271</v>
      </c>
      <c r="I14" s="140"/>
    </row>
    <row r="15" spans="1:9" ht="14.5" customHeight="1" x14ac:dyDescent="0.3">
      <c r="A15" s="128" t="s">
        <v>23</v>
      </c>
      <c r="B15" s="129"/>
      <c r="C15" s="78" t="s">
        <v>275</v>
      </c>
      <c r="D15" s="79" t="s">
        <v>309</v>
      </c>
      <c r="F15" s="128" t="s">
        <v>293</v>
      </c>
      <c r="G15" s="129"/>
      <c r="H15" s="139" t="s">
        <v>271</v>
      </c>
      <c r="I15" s="140"/>
    </row>
    <row r="16" spans="1:9" ht="14.5" customHeight="1" x14ac:dyDescent="0.3">
      <c r="A16" s="128" t="s">
        <v>292</v>
      </c>
      <c r="B16" s="129"/>
      <c r="C16" s="76" t="s">
        <v>310</v>
      </c>
      <c r="D16" s="77" t="s">
        <v>310</v>
      </c>
      <c r="F16" s="66"/>
      <c r="G16" s="67"/>
      <c r="H16" s="68"/>
      <c r="I16" s="69"/>
    </row>
    <row r="17" spans="1:9" ht="154.5" customHeight="1" x14ac:dyDescent="0.3">
      <c r="A17" s="150" t="s">
        <v>316</v>
      </c>
      <c r="B17" s="150"/>
      <c r="C17" s="150"/>
      <c r="D17" s="150"/>
      <c r="F17" s="130" t="s">
        <v>318</v>
      </c>
      <c r="G17" s="131"/>
      <c r="H17" s="131"/>
      <c r="I17" s="132"/>
    </row>
    <row r="18" spans="1:9" ht="14" customHeight="1" x14ac:dyDescent="0.3">
      <c r="F18" s="133"/>
      <c r="G18" s="134"/>
      <c r="H18" s="134"/>
      <c r="I18" s="135"/>
    </row>
    <row r="19" spans="1:9" ht="15.5" x14ac:dyDescent="0.3">
      <c r="A19" s="151" t="s">
        <v>24</v>
      </c>
      <c r="B19" s="151"/>
      <c r="C19" s="151"/>
      <c r="F19" s="133"/>
      <c r="G19" s="134"/>
      <c r="H19" s="134"/>
      <c r="I19" s="135"/>
    </row>
    <row r="20" spans="1:9" ht="43.5" x14ac:dyDescent="0.3">
      <c r="A20" s="55" t="s">
        <v>24</v>
      </c>
      <c r="B20" s="28" t="s">
        <v>272</v>
      </c>
      <c r="C20" s="28" t="s">
        <v>273</v>
      </c>
      <c r="F20" s="133"/>
      <c r="G20" s="134"/>
      <c r="H20" s="134"/>
      <c r="I20" s="135"/>
    </row>
    <row r="21" spans="1:9" ht="14.5" x14ac:dyDescent="0.35">
      <c r="A21" s="19" t="s">
        <v>25</v>
      </c>
      <c r="B21" s="31">
        <v>460</v>
      </c>
      <c r="C21" s="31">
        <v>132</v>
      </c>
      <c r="F21" s="136"/>
      <c r="G21" s="137"/>
      <c r="H21" s="137"/>
      <c r="I21" s="138"/>
    </row>
    <row r="22" spans="1:9" ht="14.5" x14ac:dyDescent="0.35">
      <c r="A22" s="19" t="s">
        <v>26</v>
      </c>
      <c r="B22" s="31">
        <v>460</v>
      </c>
      <c r="C22" s="31">
        <v>148</v>
      </c>
    </row>
    <row r="23" spans="1:9" ht="14.5" x14ac:dyDescent="0.35">
      <c r="A23" s="19" t="s">
        <v>27</v>
      </c>
      <c r="B23" s="31">
        <v>460</v>
      </c>
      <c r="C23" s="31">
        <v>135</v>
      </c>
    </row>
    <row r="24" spans="1:9" ht="14.5" x14ac:dyDescent="0.35">
      <c r="A24" s="19" t="s">
        <v>28</v>
      </c>
      <c r="B24" s="31">
        <v>460</v>
      </c>
      <c r="C24" s="31">
        <v>110</v>
      </c>
    </row>
    <row r="25" spans="1:9" ht="14.5" x14ac:dyDescent="0.35">
      <c r="A25" s="19" t="s">
        <v>29</v>
      </c>
      <c r="B25" s="31">
        <v>460</v>
      </c>
      <c r="C25" s="31">
        <v>140</v>
      </c>
    </row>
    <row r="26" spans="1:9" ht="14.5" x14ac:dyDescent="0.35">
      <c r="A26" s="19" t="s">
        <v>30</v>
      </c>
      <c r="B26" s="31">
        <v>460</v>
      </c>
      <c r="C26" s="31">
        <v>124</v>
      </c>
    </row>
    <row r="27" spans="1:9" ht="14.5" x14ac:dyDescent="0.35">
      <c r="A27" s="19" t="s">
        <v>31</v>
      </c>
      <c r="B27" s="31">
        <v>460</v>
      </c>
      <c r="C27" s="31">
        <v>173</v>
      </c>
    </row>
    <row r="28" spans="1:9" ht="14.5" x14ac:dyDescent="0.35">
      <c r="A28" s="19" t="s">
        <v>32</v>
      </c>
      <c r="B28" s="31">
        <v>460</v>
      </c>
      <c r="C28" s="31">
        <v>105</v>
      </c>
    </row>
    <row r="29" spans="1:9" ht="14.5" x14ac:dyDescent="0.35">
      <c r="A29" s="19" t="s">
        <v>33</v>
      </c>
      <c r="B29" s="31">
        <v>460</v>
      </c>
      <c r="C29" s="31">
        <v>142</v>
      </c>
    </row>
    <row r="30" spans="1:9" ht="14.5" x14ac:dyDescent="0.35">
      <c r="A30" s="19" t="s">
        <v>34</v>
      </c>
      <c r="B30" s="31">
        <v>460</v>
      </c>
      <c r="C30" s="31">
        <v>180</v>
      </c>
    </row>
    <row r="31" spans="1:9" ht="14.5" x14ac:dyDescent="0.35">
      <c r="A31" s="19" t="s">
        <v>35</v>
      </c>
      <c r="B31" s="31">
        <v>460</v>
      </c>
      <c r="C31" s="31">
        <v>128</v>
      </c>
    </row>
    <row r="32" spans="1:9" ht="14.5" x14ac:dyDescent="0.35">
      <c r="A32" s="19" t="s">
        <v>36</v>
      </c>
      <c r="B32" s="31">
        <v>460</v>
      </c>
      <c r="C32" s="31">
        <v>112</v>
      </c>
    </row>
    <row r="33" spans="1:6" ht="14.5" x14ac:dyDescent="0.35">
      <c r="A33" s="19" t="s">
        <v>37</v>
      </c>
      <c r="B33" s="31">
        <v>460</v>
      </c>
      <c r="C33" s="31">
        <v>120</v>
      </c>
    </row>
    <row r="34" spans="1:6" ht="14.5" x14ac:dyDescent="0.35">
      <c r="A34" s="19" t="s">
        <v>38</v>
      </c>
      <c r="B34" s="31">
        <v>460</v>
      </c>
      <c r="C34" s="31">
        <v>159</v>
      </c>
      <c r="F34" s="20"/>
    </row>
    <row r="35" spans="1:6" ht="14.5" x14ac:dyDescent="0.35">
      <c r="A35" s="19" t="s">
        <v>39</v>
      </c>
      <c r="B35" s="31">
        <v>460</v>
      </c>
      <c r="C35" s="31">
        <v>148</v>
      </c>
    </row>
    <row r="36" spans="1:6" ht="14.5" x14ac:dyDescent="0.35">
      <c r="A36" s="19" t="s">
        <v>40</v>
      </c>
      <c r="B36" s="31">
        <v>460</v>
      </c>
      <c r="C36" s="31">
        <v>116</v>
      </c>
    </row>
    <row r="37" spans="1:6" ht="14.5" x14ac:dyDescent="0.35">
      <c r="A37" s="19" t="s">
        <v>41</v>
      </c>
      <c r="B37" s="31">
        <v>460</v>
      </c>
      <c r="C37" s="31">
        <v>117</v>
      </c>
    </row>
    <row r="38" spans="1:6" ht="14.5" x14ac:dyDescent="0.35">
      <c r="A38" s="19" t="s">
        <v>42</v>
      </c>
      <c r="B38" s="31">
        <v>460</v>
      </c>
      <c r="C38" s="31">
        <v>148</v>
      </c>
    </row>
    <row r="39" spans="1:6" ht="14.5" x14ac:dyDescent="0.35">
      <c r="A39" s="19" t="s">
        <v>43</v>
      </c>
      <c r="B39" s="31">
        <v>460</v>
      </c>
      <c r="C39" s="31">
        <v>138</v>
      </c>
    </row>
    <row r="40" spans="1:6" ht="14.5" x14ac:dyDescent="0.35">
      <c r="A40" s="19" t="s">
        <v>44</v>
      </c>
      <c r="B40" s="31">
        <v>460</v>
      </c>
      <c r="C40" s="31">
        <v>166</v>
      </c>
    </row>
    <row r="41" spans="1:6" ht="14.5" x14ac:dyDescent="0.35">
      <c r="A41" s="19" t="s">
        <v>45</v>
      </c>
      <c r="B41" s="31">
        <v>460</v>
      </c>
      <c r="C41" s="31">
        <v>116</v>
      </c>
    </row>
    <row r="42" spans="1:6" ht="14.5" x14ac:dyDescent="0.35">
      <c r="A42" s="19" t="s">
        <v>46</v>
      </c>
      <c r="B42" s="31">
        <v>460</v>
      </c>
      <c r="C42" s="31">
        <v>101</v>
      </c>
    </row>
    <row r="43" spans="1:6" ht="14.5" x14ac:dyDescent="0.35">
      <c r="A43" s="19" t="s">
        <v>47</v>
      </c>
      <c r="B43" s="31">
        <v>560</v>
      </c>
      <c r="C43" s="31">
        <v>101</v>
      </c>
    </row>
    <row r="44" spans="1:6" ht="14.5" x14ac:dyDescent="0.35">
      <c r="A44" s="19" t="s">
        <v>48</v>
      </c>
      <c r="B44" s="31">
        <v>560</v>
      </c>
      <c r="C44" s="31">
        <v>101</v>
      </c>
    </row>
    <row r="45" spans="1:6" ht="14.5" x14ac:dyDescent="0.35">
      <c r="A45" s="19" t="s">
        <v>49</v>
      </c>
      <c r="B45" s="31">
        <v>460</v>
      </c>
      <c r="C45" s="31">
        <v>136</v>
      </c>
    </row>
    <row r="46" spans="1:6" ht="14.5" x14ac:dyDescent="0.35">
      <c r="A46" s="19" t="s">
        <v>50</v>
      </c>
      <c r="B46" s="31">
        <v>460</v>
      </c>
      <c r="C46" s="31">
        <v>100</v>
      </c>
    </row>
    <row r="47" spans="1:6" ht="14.5" x14ac:dyDescent="0.35">
      <c r="A47" s="19" t="s">
        <v>51</v>
      </c>
      <c r="B47" s="31">
        <v>460</v>
      </c>
      <c r="C47" s="31">
        <v>117</v>
      </c>
    </row>
    <row r="48" spans="1:6" ht="14.5" x14ac:dyDescent="0.35">
      <c r="A48" s="19" t="s">
        <v>52</v>
      </c>
      <c r="B48" s="31">
        <v>460</v>
      </c>
      <c r="C48" s="31">
        <v>128</v>
      </c>
    </row>
    <row r="49" spans="1:3" ht="14.5" x14ac:dyDescent="0.35">
      <c r="A49" s="19" t="s">
        <v>53</v>
      </c>
      <c r="B49" s="31">
        <v>560</v>
      </c>
      <c r="C49" s="31">
        <v>128</v>
      </c>
    </row>
    <row r="50" spans="1:3" ht="14.5" x14ac:dyDescent="0.35">
      <c r="A50" s="19" t="s">
        <v>54</v>
      </c>
      <c r="B50" s="31">
        <v>460</v>
      </c>
      <c r="C50" s="31">
        <v>187</v>
      </c>
    </row>
    <row r="52" spans="1:3" ht="14.5" customHeight="1" x14ac:dyDescent="0.3">
      <c r="A52" s="146" t="s">
        <v>285</v>
      </c>
      <c r="B52" s="147"/>
      <c r="C52" s="148"/>
    </row>
    <row r="53" spans="1:3" ht="43.5" x14ac:dyDescent="0.3">
      <c r="A53" s="27" t="s">
        <v>285</v>
      </c>
      <c r="B53" s="28" t="s">
        <v>272</v>
      </c>
      <c r="C53" s="28" t="s">
        <v>273</v>
      </c>
    </row>
    <row r="54" spans="1:3" ht="14.5" x14ac:dyDescent="0.35">
      <c r="A54" s="19" t="s">
        <v>56</v>
      </c>
      <c r="B54" s="32">
        <v>1450</v>
      </c>
      <c r="C54" s="33">
        <v>75</v>
      </c>
    </row>
    <row r="55" spans="1:3" ht="14.5" x14ac:dyDescent="0.35">
      <c r="A55" s="19" t="s">
        <v>57</v>
      </c>
      <c r="B55" s="32">
        <v>560</v>
      </c>
      <c r="C55" s="33">
        <v>160</v>
      </c>
    </row>
    <row r="56" spans="1:3" ht="14.5" x14ac:dyDescent="0.35">
      <c r="A56" s="19" t="s">
        <v>58</v>
      </c>
      <c r="B56" s="32">
        <v>560</v>
      </c>
      <c r="C56" s="33">
        <v>85</v>
      </c>
    </row>
    <row r="57" spans="1:3" ht="14.5" x14ac:dyDescent="0.35">
      <c r="A57" s="19" t="s">
        <v>59</v>
      </c>
      <c r="B57" s="32">
        <v>1450</v>
      </c>
      <c r="C57" s="33">
        <v>135</v>
      </c>
    </row>
    <row r="58" spans="1:3" ht="14.5" x14ac:dyDescent="0.35">
      <c r="A58" s="19" t="s">
        <v>60</v>
      </c>
      <c r="B58" s="32">
        <v>560</v>
      </c>
      <c r="C58" s="33">
        <v>126.57</v>
      </c>
    </row>
    <row r="59" spans="1:3" ht="14.5" x14ac:dyDescent="0.35">
      <c r="A59" s="19" t="s">
        <v>61</v>
      </c>
      <c r="B59" s="32">
        <v>1450</v>
      </c>
      <c r="C59" s="33">
        <v>175</v>
      </c>
    </row>
    <row r="60" spans="1:3" ht="14.5" x14ac:dyDescent="0.35">
      <c r="A60" s="19" t="s">
        <v>62</v>
      </c>
      <c r="B60" s="32">
        <v>1450</v>
      </c>
      <c r="C60" s="33">
        <v>140</v>
      </c>
    </row>
    <row r="61" spans="1:3" ht="14.5" x14ac:dyDescent="0.35">
      <c r="A61" s="19" t="s">
        <v>63</v>
      </c>
      <c r="B61" s="32">
        <v>1450</v>
      </c>
      <c r="C61" s="33">
        <v>140</v>
      </c>
    </row>
    <row r="62" spans="1:3" ht="14.5" x14ac:dyDescent="0.35">
      <c r="A62" s="19" t="s">
        <v>277</v>
      </c>
      <c r="B62" s="32">
        <v>1450</v>
      </c>
      <c r="C62" s="33">
        <v>185</v>
      </c>
    </row>
    <row r="63" spans="1:3" ht="14.5" x14ac:dyDescent="0.35">
      <c r="A63" s="19" t="s">
        <v>64</v>
      </c>
      <c r="B63" s="32">
        <v>1450</v>
      </c>
      <c r="C63" s="33">
        <v>210</v>
      </c>
    </row>
    <row r="64" spans="1:3" ht="14.5" x14ac:dyDescent="0.35">
      <c r="A64" s="19" t="s">
        <v>65</v>
      </c>
      <c r="B64" s="32">
        <v>1450</v>
      </c>
      <c r="C64" s="33">
        <v>210</v>
      </c>
    </row>
    <row r="65" spans="1:3" ht="14.5" x14ac:dyDescent="0.35">
      <c r="A65" s="19" t="s">
        <v>66</v>
      </c>
      <c r="B65" s="32">
        <v>1450</v>
      </c>
      <c r="C65" s="33">
        <v>185</v>
      </c>
    </row>
    <row r="66" spans="1:3" ht="14.5" x14ac:dyDescent="0.35">
      <c r="A66" s="19" t="s">
        <v>67</v>
      </c>
      <c r="B66" s="32">
        <v>1450</v>
      </c>
      <c r="C66" s="33">
        <v>135</v>
      </c>
    </row>
    <row r="67" spans="1:3" ht="14.5" x14ac:dyDescent="0.35">
      <c r="A67" s="19" t="s">
        <v>68</v>
      </c>
      <c r="B67" s="32">
        <v>1450</v>
      </c>
      <c r="C67" s="33">
        <v>200</v>
      </c>
    </row>
    <row r="68" spans="1:3" ht="14.5" x14ac:dyDescent="0.35">
      <c r="A68" s="19" t="s">
        <v>69</v>
      </c>
      <c r="B68" s="32">
        <v>1450</v>
      </c>
      <c r="C68" s="33">
        <v>115</v>
      </c>
    </row>
    <row r="69" spans="1:3" ht="14.5" x14ac:dyDescent="0.35">
      <c r="A69" s="19" t="s">
        <v>70</v>
      </c>
      <c r="B69" s="32">
        <v>1450</v>
      </c>
      <c r="C69" s="33">
        <v>195</v>
      </c>
    </row>
    <row r="70" spans="1:3" ht="14.5" x14ac:dyDescent="0.35">
      <c r="A70" s="19" t="s">
        <v>71</v>
      </c>
      <c r="B70" s="32">
        <v>1450</v>
      </c>
      <c r="C70" s="33">
        <v>140</v>
      </c>
    </row>
    <row r="71" spans="1:3" ht="14.5" x14ac:dyDescent="0.35">
      <c r="A71" s="19" t="s">
        <v>72</v>
      </c>
      <c r="B71" s="32">
        <v>1450</v>
      </c>
      <c r="C71" s="33">
        <v>140</v>
      </c>
    </row>
    <row r="72" spans="1:3" ht="14.5" x14ac:dyDescent="0.35">
      <c r="A72" s="19" t="s">
        <v>73</v>
      </c>
      <c r="B72" s="32">
        <v>560</v>
      </c>
      <c r="C72" s="33">
        <v>135</v>
      </c>
    </row>
    <row r="73" spans="1:3" ht="14.5" x14ac:dyDescent="0.35">
      <c r="A73" s="19" t="s">
        <v>74</v>
      </c>
      <c r="B73" s="32">
        <v>1450</v>
      </c>
      <c r="C73" s="33">
        <v>135</v>
      </c>
    </row>
    <row r="74" spans="1:3" ht="14.5" x14ac:dyDescent="0.35">
      <c r="A74" s="19" t="s">
        <v>75</v>
      </c>
      <c r="B74" s="32">
        <v>1450</v>
      </c>
      <c r="C74" s="33">
        <v>100</v>
      </c>
    </row>
    <row r="75" spans="1:3" ht="14.5" x14ac:dyDescent="0.35">
      <c r="A75" s="19" t="s">
        <v>76</v>
      </c>
      <c r="B75" s="32">
        <v>1450</v>
      </c>
      <c r="C75" s="33">
        <v>140</v>
      </c>
    </row>
    <row r="76" spans="1:3" ht="14.5" x14ac:dyDescent="0.35">
      <c r="A76" s="19" t="s">
        <v>77</v>
      </c>
      <c r="B76" s="32">
        <v>1450</v>
      </c>
      <c r="C76" s="33">
        <v>130</v>
      </c>
    </row>
    <row r="77" spans="1:3" ht="14.5" x14ac:dyDescent="0.35">
      <c r="A77" s="19" t="s">
        <v>78</v>
      </c>
      <c r="B77" s="32">
        <v>1450</v>
      </c>
      <c r="C77" s="33">
        <v>100</v>
      </c>
    </row>
    <row r="78" spans="1:3" ht="14.5" x14ac:dyDescent="0.35">
      <c r="A78" s="19" t="s">
        <v>79</v>
      </c>
      <c r="B78" s="32">
        <v>1450</v>
      </c>
      <c r="C78" s="33">
        <v>185</v>
      </c>
    </row>
    <row r="79" spans="1:3" ht="14.5" x14ac:dyDescent="0.35">
      <c r="A79" s="19" t="s">
        <v>80</v>
      </c>
      <c r="B79" s="32">
        <v>560</v>
      </c>
      <c r="C79" s="33">
        <v>135</v>
      </c>
    </row>
    <row r="80" spans="1:3" ht="14.5" x14ac:dyDescent="0.35">
      <c r="A80" s="19" t="s">
        <v>81</v>
      </c>
      <c r="B80" s="32">
        <v>1450</v>
      </c>
      <c r="C80" s="33">
        <v>135</v>
      </c>
    </row>
    <row r="81" spans="1:3" ht="14.5" x14ac:dyDescent="0.35">
      <c r="A81" s="19" t="s">
        <v>82</v>
      </c>
      <c r="B81" s="32">
        <v>1450</v>
      </c>
      <c r="C81" s="33">
        <v>180</v>
      </c>
    </row>
    <row r="82" spans="1:3" ht="14.5" x14ac:dyDescent="0.35">
      <c r="A82" s="19" t="s">
        <v>83</v>
      </c>
      <c r="B82" s="32">
        <v>1450</v>
      </c>
      <c r="C82" s="33">
        <v>140</v>
      </c>
    </row>
    <row r="83" spans="1:3" ht="14.5" x14ac:dyDescent="0.35">
      <c r="A83" s="19" t="s">
        <v>84</v>
      </c>
      <c r="B83" s="32">
        <v>1450</v>
      </c>
      <c r="C83" s="33">
        <v>165</v>
      </c>
    </row>
    <row r="84" spans="1:3" ht="14.5" x14ac:dyDescent="0.35">
      <c r="A84" s="19" t="s">
        <v>85</v>
      </c>
      <c r="B84" s="32">
        <v>1450</v>
      </c>
      <c r="C84" s="33">
        <v>90</v>
      </c>
    </row>
    <row r="85" spans="1:3" ht="14.5" x14ac:dyDescent="0.35">
      <c r="A85" s="19" t="s">
        <v>86</v>
      </c>
      <c r="B85" s="32">
        <v>1450</v>
      </c>
      <c r="C85" s="33">
        <v>115</v>
      </c>
    </row>
    <row r="86" spans="1:3" ht="14.5" x14ac:dyDescent="0.35">
      <c r="A86" s="19" t="s">
        <v>87</v>
      </c>
      <c r="B86" s="32">
        <v>1450</v>
      </c>
      <c r="C86" s="33">
        <v>115</v>
      </c>
    </row>
    <row r="87" spans="1:3" ht="14.5" x14ac:dyDescent="0.35">
      <c r="A87" s="19" t="s">
        <v>88</v>
      </c>
      <c r="B87" s="32">
        <v>1450</v>
      </c>
      <c r="C87" s="33">
        <v>105</v>
      </c>
    </row>
    <row r="88" spans="1:3" ht="14.5" x14ac:dyDescent="0.35">
      <c r="A88" s="19" t="s">
        <v>89</v>
      </c>
      <c r="B88" s="32">
        <v>1450</v>
      </c>
      <c r="C88" s="33">
        <v>165</v>
      </c>
    </row>
    <row r="89" spans="1:3" ht="14.5" x14ac:dyDescent="0.35">
      <c r="A89" s="19" t="s">
        <v>90</v>
      </c>
      <c r="B89" s="32">
        <v>1450</v>
      </c>
      <c r="C89" s="33">
        <v>75</v>
      </c>
    </row>
    <row r="90" spans="1:3" ht="14.5" x14ac:dyDescent="0.35">
      <c r="A90" s="19" t="s">
        <v>91</v>
      </c>
      <c r="B90" s="32">
        <v>1450</v>
      </c>
      <c r="C90" s="33">
        <v>135</v>
      </c>
    </row>
    <row r="91" spans="1:3" ht="14.5" x14ac:dyDescent="0.35">
      <c r="A91" s="19" t="s">
        <v>92</v>
      </c>
      <c r="B91" s="32">
        <v>1450</v>
      </c>
      <c r="C91" s="33">
        <v>80</v>
      </c>
    </row>
    <row r="92" spans="1:3" ht="14.5" x14ac:dyDescent="0.35">
      <c r="A92" s="19" t="s">
        <v>93</v>
      </c>
      <c r="B92" s="32">
        <v>1450</v>
      </c>
      <c r="C92" s="33">
        <v>145</v>
      </c>
    </row>
    <row r="93" spans="1:3" ht="14.5" x14ac:dyDescent="0.35">
      <c r="A93" s="19" t="s">
        <v>94</v>
      </c>
      <c r="B93" s="32">
        <v>560</v>
      </c>
      <c r="C93" s="33">
        <v>145</v>
      </c>
    </row>
    <row r="94" spans="1:3" ht="14.5" x14ac:dyDescent="0.35">
      <c r="A94" s="19" t="s">
        <v>95</v>
      </c>
      <c r="B94" s="32">
        <v>1450</v>
      </c>
      <c r="C94" s="33">
        <v>175</v>
      </c>
    </row>
    <row r="95" spans="1:3" ht="14.5" x14ac:dyDescent="0.35">
      <c r="A95" s="19" t="s">
        <v>96</v>
      </c>
      <c r="B95" s="32">
        <v>1450</v>
      </c>
      <c r="C95" s="33">
        <v>155</v>
      </c>
    </row>
    <row r="96" spans="1:3" ht="14.5" x14ac:dyDescent="0.35">
      <c r="A96" s="19" t="s">
        <v>97</v>
      </c>
      <c r="B96" s="32">
        <v>1450</v>
      </c>
      <c r="C96" s="33">
        <v>120</v>
      </c>
    </row>
    <row r="97" spans="1:3" ht="14.5" x14ac:dyDescent="0.35">
      <c r="A97" s="19" t="s">
        <v>98</v>
      </c>
      <c r="B97" s="32">
        <v>1450</v>
      </c>
      <c r="C97" s="33">
        <v>85</v>
      </c>
    </row>
    <row r="98" spans="1:3" ht="14.5" x14ac:dyDescent="0.35">
      <c r="A98" s="19" t="s">
        <v>99</v>
      </c>
      <c r="B98" s="32">
        <v>1450</v>
      </c>
      <c r="C98" s="33">
        <v>140</v>
      </c>
    </row>
    <row r="99" spans="1:3" ht="14.5" x14ac:dyDescent="0.35">
      <c r="A99" s="19" t="s">
        <v>100</v>
      </c>
      <c r="B99" s="32">
        <v>1450</v>
      </c>
      <c r="C99" s="33">
        <v>115</v>
      </c>
    </row>
    <row r="100" spans="1:3" ht="14.5" x14ac:dyDescent="0.35">
      <c r="A100" s="19" t="s">
        <v>101</v>
      </c>
      <c r="B100" s="32">
        <v>1450</v>
      </c>
      <c r="C100" s="33">
        <v>135</v>
      </c>
    </row>
    <row r="101" spans="1:3" ht="14.5" x14ac:dyDescent="0.35">
      <c r="A101" s="19" t="s">
        <v>102</v>
      </c>
      <c r="B101" s="32">
        <v>1450</v>
      </c>
      <c r="C101" s="33">
        <v>140</v>
      </c>
    </row>
    <row r="102" spans="1:3" ht="14.5" x14ac:dyDescent="0.35">
      <c r="A102" s="19" t="s">
        <v>103</v>
      </c>
      <c r="B102" s="32">
        <v>1450</v>
      </c>
      <c r="C102" s="33">
        <v>130</v>
      </c>
    </row>
    <row r="103" spans="1:3" ht="14.5" x14ac:dyDescent="0.35">
      <c r="A103" s="19" t="s">
        <v>104</v>
      </c>
      <c r="B103" s="32">
        <v>1450</v>
      </c>
      <c r="C103" s="33">
        <v>150</v>
      </c>
    </row>
    <row r="104" spans="1:3" ht="14.5" x14ac:dyDescent="0.35">
      <c r="A104" s="19" t="s">
        <v>105</v>
      </c>
      <c r="B104" s="32">
        <v>1450</v>
      </c>
      <c r="C104" s="33">
        <v>185</v>
      </c>
    </row>
    <row r="105" spans="1:3" ht="14.5" x14ac:dyDescent="0.35">
      <c r="A105" s="19" t="s">
        <v>106</v>
      </c>
      <c r="B105" s="32">
        <v>1450</v>
      </c>
      <c r="C105" s="33">
        <v>170</v>
      </c>
    </row>
    <row r="106" spans="1:3" ht="14.5" x14ac:dyDescent="0.35">
      <c r="A106" s="19" t="s">
        <v>107</v>
      </c>
      <c r="B106" s="32">
        <v>1450</v>
      </c>
      <c r="C106" s="33">
        <v>140</v>
      </c>
    </row>
    <row r="107" spans="1:3" ht="14.5" x14ac:dyDescent="0.35">
      <c r="A107" s="19" t="s">
        <v>108</v>
      </c>
      <c r="B107" s="32">
        <v>1450</v>
      </c>
      <c r="C107" s="33">
        <v>170</v>
      </c>
    </row>
    <row r="108" spans="1:3" ht="14.5" x14ac:dyDescent="0.35">
      <c r="A108" s="19" t="s">
        <v>109</v>
      </c>
      <c r="B108" s="32">
        <v>1450</v>
      </c>
      <c r="C108" s="33">
        <v>110</v>
      </c>
    </row>
    <row r="109" spans="1:3" ht="14.5" x14ac:dyDescent="0.35">
      <c r="A109" s="19" t="s">
        <v>110</v>
      </c>
      <c r="B109" s="32">
        <v>1450</v>
      </c>
      <c r="C109" s="33">
        <v>140</v>
      </c>
    </row>
    <row r="110" spans="1:3" ht="14.5" x14ac:dyDescent="0.35">
      <c r="A110" s="19" t="s">
        <v>111</v>
      </c>
      <c r="B110" s="32">
        <v>1450</v>
      </c>
      <c r="C110" s="33">
        <v>140</v>
      </c>
    </row>
    <row r="111" spans="1:3" ht="14.5" x14ac:dyDescent="0.35">
      <c r="A111" s="19" t="s">
        <v>112</v>
      </c>
      <c r="B111" s="32">
        <v>1450</v>
      </c>
      <c r="C111" s="33">
        <v>125</v>
      </c>
    </row>
    <row r="112" spans="1:3" ht="14.5" x14ac:dyDescent="0.35">
      <c r="A112" s="19" t="s">
        <v>113</v>
      </c>
      <c r="B112" s="32">
        <v>1450</v>
      </c>
      <c r="C112" s="33">
        <v>85</v>
      </c>
    </row>
    <row r="113" spans="1:3" ht="14.5" x14ac:dyDescent="0.35">
      <c r="A113" s="19" t="s">
        <v>114</v>
      </c>
      <c r="B113" s="32">
        <v>1450</v>
      </c>
      <c r="C113" s="33">
        <v>80</v>
      </c>
    </row>
    <row r="114" spans="1:3" ht="14.5" x14ac:dyDescent="0.35">
      <c r="A114" s="19" t="s">
        <v>115</v>
      </c>
      <c r="B114" s="32">
        <v>1450</v>
      </c>
      <c r="C114" s="33">
        <v>145</v>
      </c>
    </row>
    <row r="115" spans="1:3" ht="14.5" x14ac:dyDescent="0.35">
      <c r="A115" s="19" t="s">
        <v>116</v>
      </c>
      <c r="B115" s="32">
        <v>560</v>
      </c>
      <c r="C115" s="33">
        <v>145</v>
      </c>
    </row>
    <row r="116" spans="1:3" ht="14.5" x14ac:dyDescent="0.35">
      <c r="A116" s="19" t="s">
        <v>117</v>
      </c>
      <c r="B116" s="32">
        <v>1450</v>
      </c>
      <c r="C116" s="33">
        <v>120</v>
      </c>
    </row>
    <row r="117" spans="1:3" ht="14.5" x14ac:dyDescent="0.35">
      <c r="A117" s="19" t="s">
        <v>118</v>
      </c>
      <c r="B117" s="32">
        <v>1450</v>
      </c>
      <c r="C117" s="33">
        <v>140</v>
      </c>
    </row>
    <row r="118" spans="1:3" ht="14.5" x14ac:dyDescent="0.35">
      <c r="A118" s="19" t="s">
        <v>119</v>
      </c>
      <c r="B118" s="32">
        <v>1450</v>
      </c>
      <c r="C118" s="33">
        <v>135</v>
      </c>
    </row>
    <row r="119" spans="1:3" ht="14.5" x14ac:dyDescent="0.35">
      <c r="A119" s="19" t="s">
        <v>120</v>
      </c>
      <c r="B119" s="32">
        <v>1450</v>
      </c>
      <c r="C119" s="33">
        <v>115</v>
      </c>
    </row>
    <row r="120" spans="1:3" ht="14.5" x14ac:dyDescent="0.35">
      <c r="A120" s="19" t="s">
        <v>121</v>
      </c>
      <c r="B120" s="32">
        <v>1450</v>
      </c>
      <c r="C120" s="33">
        <v>120</v>
      </c>
    </row>
    <row r="121" spans="1:3" ht="14.5" x14ac:dyDescent="0.35">
      <c r="A121" s="19" t="s">
        <v>122</v>
      </c>
      <c r="B121" s="32">
        <v>1450</v>
      </c>
      <c r="C121" s="33">
        <v>215</v>
      </c>
    </row>
    <row r="122" spans="1:3" ht="14.5" x14ac:dyDescent="0.35">
      <c r="A122" s="19" t="s">
        <v>123</v>
      </c>
      <c r="B122" s="32">
        <v>1450</v>
      </c>
      <c r="C122" s="33">
        <v>140</v>
      </c>
    </row>
    <row r="123" spans="1:3" ht="14.5" x14ac:dyDescent="0.35">
      <c r="A123" s="29" t="s">
        <v>124</v>
      </c>
      <c r="B123" s="31">
        <v>560</v>
      </c>
      <c r="C123" s="31">
        <v>145</v>
      </c>
    </row>
    <row r="124" spans="1:3" ht="14.5" x14ac:dyDescent="0.35">
      <c r="A124" s="19" t="s">
        <v>125</v>
      </c>
      <c r="B124" s="32">
        <v>560</v>
      </c>
      <c r="C124" s="33">
        <v>145</v>
      </c>
    </row>
    <row r="125" spans="1:3" ht="14.5" x14ac:dyDescent="0.35">
      <c r="A125" s="19" t="s">
        <v>126</v>
      </c>
      <c r="B125" s="32">
        <v>1450</v>
      </c>
      <c r="C125" s="33">
        <v>140</v>
      </c>
    </row>
    <row r="126" spans="1:3" ht="14.5" x14ac:dyDescent="0.35">
      <c r="A126" s="19" t="s">
        <v>127</v>
      </c>
      <c r="B126" s="32">
        <v>1450</v>
      </c>
      <c r="C126" s="33">
        <v>115</v>
      </c>
    </row>
    <row r="127" spans="1:3" ht="14.5" x14ac:dyDescent="0.35">
      <c r="A127" s="19" t="s">
        <v>128</v>
      </c>
      <c r="B127" s="32">
        <v>1450</v>
      </c>
      <c r="C127" s="33">
        <v>135</v>
      </c>
    </row>
    <row r="128" spans="1:3" ht="14.5" x14ac:dyDescent="0.35">
      <c r="A128" s="19" t="s">
        <v>129</v>
      </c>
      <c r="B128" s="32">
        <v>1450</v>
      </c>
      <c r="C128" s="33">
        <v>125</v>
      </c>
    </row>
    <row r="129" spans="1:3" ht="14.5" x14ac:dyDescent="0.35">
      <c r="A129" s="19" t="s">
        <v>130</v>
      </c>
      <c r="B129" s="32">
        <v>1450</v>
      </c>
      <c r="C129" s="33">
        <v>90</v>
      </c>
    </row>
    <row r="130" spans="1:3" ht="14.5" x14ac:dyDescent="0.35">
      <c r="A130" s="19" t="s">
        <v>131</v>
      </c>
      <c r="B130" s="32">
        <v>1450</v>
      </c>
      <c r="C130" s="33">
        <v>160</v>
      </c>
    </row>
    <row r="131" spans="1:3" ht="14.5" x14ac:dyDescent="0.35">
      <c r="A131" s="19" t="s">
        <v>132</v>
      </c>
      <c r="B131" s="32">
        <v>1450</v>
      </c>
      <c r="C131" s="33">
        <v>125</v>
      </c>
    </row>
    <row r="132" spans="1:3" ht="14.5" x14ac:dyDescent="0.35">
      <c r="A132" s="19" t="s">
        <v>133</v>
      </c>
      <c r="B132" s="32">
        <v>1450</v>
      </c>
      <c r="C132" s="33">
        <v>125</v>
      </c>
    </row>
    <row r="133" spans="1:3" ht="14.5" x14ac:dyDescent="0.35">
      <c r="A133" s="19" t="s">
        <v>134</v>
      </c>
      <c r="B133" s="32">
        <v>1450</v>
      </c>
      <c r="C133" s="33">
        <v>205</v>
      </c>
    </row>
    <row r="134" spans="1:3" ht="14.5" x14ac:dyDescent="0.35">
      <c r="A134" s="19" t="s">
        <v>135</v>
      </c>
      <c r="B134" s="32">
        <v>560</v>
      </c>
      <c r="C134" s="33">
        <v>160</v>
      </c>
    </row>
    <row r="135" spans="1:3" ht="14.5" x14ac:dyDescent="0.35">
      <c r="A135" s="19" t="s">
        <v>136</v>
      </c>
      <c r="B135" s="32">
        <v>1450</v>
      </c>
      <c r="C135" s="33">
        <v>195</v>
      </c>
    </row>
    <row r="136" spans="1:3" ht="14.5" x14ac:dyDescent="0.35">
      <c r="A136" s="19" t="s">
        <v>137</v>
      </c>
      <c r="B136" s="32">
        <v>1450</v>
      </c>
      <c r="C136" s="33">
        <v>145</v>
      </c>
    </row>
    <row r="137" spans="1:3" ht="14.5" x14ac:dyDescent="0.35">
      <c r="A137" s="19" t="s">
        <v>138</v>
      </c>
      <c r="B137" s="32">
        <v>1450</v>
      </c>
      <c r="C137" s="33">
        <v>145</v>
      </c>
    </row>
    <row r="138" spans="1:3" ht="14.5" x14ac:dyDescent="0.35">
      <c r="A138" s="19" t="s">
        <v>139</v>
      </c>
      <c r="B138" s="32">
        <v>1450</v>
      </c>
      <c r="C138" s="33">
        <v>85</v>
      </c>
    </row>
    <row r="139" spans="1:3" ht="14.5" x14ac:dyDescent="0.35">
      <c r="A139" s="19" t="s">
        <v>140</v>
      </c>
      <c r="B139" s="32">
        <v>560</v>
      </c>
      <c r="C139" s="33">
        <v>145</v>
      </c>
    </row>
    <row r="140" spans="1:3" ht="14.5" x14ac:dyDescent="0.35">
      <c r="A140" s="19" t="s">
        <v>141</v>
      </c>
      <c r="B140" s="32">
        <v>1450</v>
      </c>
      <c r="C140" s="33">
        <v>210</v>
      </c>
    </row>
    <row r="141" spans="1:3" ht="14.5" x14ac:dyDescent="0.35">
      <c r="A141" s="19" t="s">
        <v>142</v>
      </c>
      <c r="B141" s="32">
        <v>1450</v>
      </c>
      <c r="C141" s="33">
        <v>170</v>
      </c>
    </row>
    <row r="142" spans="1:3" ht="14.5" x14ac:dyDescent="0.35">
      <c r="A142" s="19" t="s">
        <v>143</v>
      </c>
      <c r="B142" s="32">
        <v>1450</v>
      </c>
      <c r="C142" s="33">
        <v>275</v>
      </c>
    </row>
    <row r="143" spans="1:3" ht="14.5" x14ac:dyDescent="0.35">
      <c r="A143" s="19" t="s">
        <v>144</v>
      </c>
      <c r="B143" s="32">
        <v>1450</v>
      </c>
      <c r="C143" s="33">
        <v>135</v>
      </c>
    </row>
    <row r="144" spans="1:3" ht="14.5" x14ac:dyDescent="0.35">
      <c r="A144" s="19" t="s">
        <v>145</v>
      </c>
      <c r="B144" s="32">
        <v>1450</v>
      </c>
      <c r="C144" s="33">
        <v>175</v>
      </c>
    </row>
    <row r="145" spans="1:3" ht="14.5" x14ac:dyDescent="0.35">
      <c r="A145" s="19" t="s">
        <v>146</v>
      </c>
      <c r="B145" s="32">
        <v>1450</v>
      </c>
      <c r="C145" s="33">
        <v>165</v>
      </c>
    </row>
    <row r="146" spans="1:3" ht="14.5" x14ac:dyDescent="0.35">
      <c r="A146" s="19" t="s">
        <v>147</v>
      </c>
      <c r="B146" s="32">
        <v>1450</v>
      </c>
      <c r="C146" s="33">
        <v>145</v>
      </c>
    </row>
    <row r="147" spans="1:3" ht="14.5" x14ac:dyDescent="0.35">
      <c r="A147" s="19" t="s">
        <v>289</v>
      </c>
      <c r="B147" s="32">
        <v>560</v>
      </c>
      <c r="C147" s="33">
        <v>140</v>
      </c>
    </row>
    <row r="148" spans="1:3" ht="14.5" x14ac:dyDescent="0.35">
      <c r="A148" s="19" t="s">
        <v>148</v>
      </c>
      <c r="B148" s="32">
        <v>1450</v>
      </c>
      <c r="C148" s="33">
        <v>195</v>
      </c>
    </row>
    <row r="149" spans="1:3" ht="14.5" x14ac:dyDescent="0.35">
      <c r="A149" s="19" t="s">
        <v>149</v>
      </c>
      <c r="B149" s="32">
        <v>1450</v>
      </c>
      <c r="C149" s="33">
        <v>180</v>
      </c>
    </row>
    <row r="150" spans="1:3" ht="29" x14ac:dyDescent="0.35">
      <c r="A150" s="19" t="s">
        <v>150</v>
      </c>
      <c r="B150" s="32">
        <v>1450</v>
      </c>
      <c r="C150" s="33">
        <v>145</v>
      </c>
    </row>
    <row r="151" spans="1:3" ht="14.5" x14ac:dyDescent="0.35">
      <c r="A151" s="19" t="s">
        <v>151</v>
      </c>
      <c r="B151" s="32">
        <v>1450</v>
      </c>
      <c r="C151" s="33">
        <v>190</v>
      </c>
    </row>
    <row r="152" spans="1:3" ht="14.5" x14ac:dyDescent="0.35">
      <c r="A152" s="19" t="s">
        <v>152</v>
      </c>
      <c r="B152" s="32">
        <v>1450</v>
      </c>
      <c r="C152" s="33">
        <v>100</v>
      </c>
    </row>
    <row r="153" spans="1:3" ht="14.5" x14ac:dyDescent="0.35">
      <c r="A153" s="19" t="s">
        <v>153</v>
      </c>
      <c r="B153" s="32">
        <v>1450</v>
      </c>
      <c r="C153" s="33">
        <v>150</v>
      </c>
    </row>
    <row r="154" spans="1:3" ht="14.5" x14ac:dyDescent="0.35">
      <c r="A154" s="19" t="s">
        <v>154</v>
      </c>
      <c r="B154" s="32">
        <v>1450</v>
      </c>
      <c r="C154" s="33">
        <v>175</v>
      </c>
    </row>
    <row r="155" spans="1:3" ht="14.5" x14ac:dyDescent="0.35">
      <c r="A155" s="19" t="s">
        <v>155</v>
      </c>
      <c r="B155" s="32">
        <v>560</v>
      </c>
      <c r="C155" s="33">
        <v>95</v>
      </c>
    </row>
    <row r="156" spans="1:3" ht="14.5" x14ac:dyDescent="0.35">
      <c r="A156" s="19" t="s">
        <v>156</v>
      </c>
      <c r="B156" s="32">
        <v>1450</v>
      </c>
      <c r="C156" s="33">
        <v>95</v>
      </c>
    </row>
    <row r="157" spans="1:3" ht="14.5" x14ac:dyDescent="0.35">
      <c r="A157" s="19" t="s">
        <v>157</v>
      </c>
      <c r="B157" s="32">
        <v>1450</v>
      </c>
      <c r="C157" s="33">
        <v>105</v>
      </c>
    </row>
    <row r="158" spans="1:3" ht="14.5" x14ac:dyDescent="0.35">
      <c r="A158" s="19" t="s">
        <v>158</v>
      </c>
      <c r="B158" s="32">
        <v>1450</v>
      </c>
      <c r="C158" s="33">
        <v>165</v>
      </c>
    </row>
    <row r="159" spans="1:3" ht="14.5" x14ac:dyDescent="0.35">
      <c r="A159" s="19" t="s">
        <v>159</v>
      </c>
      <c r="B159" s="32">
        <v>1450</v>
      </c>
      <c r="C159" s="33">
        <v>160</v>
      </c>
    </row>
    <row r="160" spans="1:3" ht="14.5" x14ac:dyDescent="0.35">
      <c r="A160" s="19" t="s">
        <v>160</v>
      </c>
      <c r="B160" s="32">
        <v>1450</v>
      </c>
      <c r="C160" s="33">
        <v>135</v>
      </c>
    </row>
    <row r="161" spans="1:3" ht="14.5" x14ac:dyDescent="0.35">
      <c r="A161" s="19" t="s">
        <v>161</v>
      </c>
      <c r="B161" s="32">
        <v>1450</v>
      </c>
      <c r="C161" s="33">
        <v>95</v>
      </c>
    </row>
    <row r="162" spans="1:3" ht="14.5" x14ac:dyDescent="0.35">
      <c r="A162" s="19" t="s">
        <v>162</v>
      </c>
      <c r="B162" s="32">
        <v>1450</v>
      </c>
      <c r="C162" s="33">
        <v>135</v>
      </c>
    </row>
    <row r="163" spans="1:3" ht="14.5" x14ac:dyDescent="0.35">
      <c r="A163" s="19" t="s">
        <v>163</v>
      </c>
      <c r="B163" s="32">
        <v>1450</v>
      </c>
      <c r="C163" s="33">
        <v>110</v>
      </c>
    </row>
    <row r="164" spans="1:3" ht="14.5" x14ac:dyDescent="0.35">
      <c r="A164" s="19" t="s">
        <v>164</v>
      </c>
      <c r="B164" s="32">
        <v>1450</v>
      </c>
      <c r="C164" s="33">
        <v>75</v>
      </c>
    </row>
    <row r="165" spans="1:3" ht="14.5" x14ac:dyDescent="0.35">
      <c r="A165" s="19" t="s">
        <v>165</v>
      </c>
      <c r="B165" s="32">
        <v>1450</v>
      </c>
      <c r="C165" s="33">
        <v>140</v>
      </c>
    </row>
    <row r="166" spans="1:3" ht="14.5" x14ac:dyDescent="0.35">
      <c r="A166" s="19" t="s">
        <v>166</v>
      </c>
      <c r="B166" s="32">
        <v>1450</v>
      </c>
      <c r="C166" s="33">
        <v>110</v>
      </c>
    </row>
    <row r="167" spans="1:3" ht="14.5" x14ac:dyDescent="0.35">
      <c r="A167" s="19" t="s">
        <v>167</v>
      </c>
      <c r="B167" s="32">
        <v>1450</v>
      </c>
      <c r="C167" s="33">
        <v>185</v>
      </c>
    </row>
    <row r="168" spans="1:3" ht="14.5" x14ac:dyDescent="0.35">
      <c r="A168" s="19" t="s">
        <v>168</v>
      </c>
      <c r="B168" s="32">
        <v>1450</v>
      </c>
      <c r="C168" s="33">
        <v>135</v>
      </c>
    </row>
    <row r="169" spans="1:3" ht="14.5" x14ac:dyDescent="0.35">
      <c r="A169" s="19" t="s">
        <v>169</v>
      </c>
      <c r="B169" s="32">
        <v>560</v>
      </c>
      <c r="C169" s="33">
        <v>170</v>
      </c>
    </row>
    <row r="170" spans="1:3" ht="14.5" x14ac:dyDescent="0.35">
      <c r="A170" s="19" t="s">
        <v>170</v>
      </c>
      <c r="B170" s="32">
        <v>560</v>
      </c>
      <c r="C170" s="33">
        <v>97.27</v>
      </c>
    </row>
    <row r="171" spans="1:3" ht="14.5" x14ac:dyDescent="0.35">
      <c r="A171" s="19" t="s">
        <v>171</v>
      </c>
      <c r="B171" s="32">
        <v>1450</v>
      </c>
      <c r="C171" s="33">
        <v>90</v>
      </c>
    </row>
    <row r="172" spans="1:3" ht="14.5" x14ac:dyDescent="0.35">
      <c r="A172" s="19" t="s">
        <v>172</v>
      </c>
      <c r="B172" s="32">
        <v>560</v>
      </c>
      <c r="C172" s="33">
        <v>140</v>
      </c>
    </row>
    <row r="173" spans="1:3" ht="14.5" x14ac:dyDescent="0.35">
      <c r="A173" s="19" t="s">
        <v>173</v>
      </c>
      <c r="B173" s="32">
        <v>1450</v>
      </c>
      <c r="C173" s="33">
        <v>140</v>
      </c>
    </row>
    <row r="174" spans="1:3" ht="14.5" x14ac:dyDescent="0.35">
      <c r="A174" s="19" t="s">
        <v>174</v>
      </c>
      <c r="B174" s="32">
        <v>560</v>
      </c>
      <c r="C174" s="33">
        <v>130</v>
      </c>
    </row>
    <row r="175" spans="1:3" ht="14.5" x14ac:dyDescent="0.35">
      <c r="A175" s="19" t="s">
        <v>175</v>
      </c>
      <c r="B175" s="32">
        <v>1450</v>
      </c>
      <c r="C175" s="33">
        <v>140</v>
      </c>
    </row>
    <row r="176" spans="1:3" ht="14.5" x14ac:dyDescent="0.35">
      <c r="A176" s="19" t="s">
        <v>176</v>
      </c>
      <c r="B176" s="32">
        <v>1450</v>
      </c>
      <c r="C176" s="33">
        <v>75</v>
      </c>
    </row>
    <row r="177" spans="1:3" ht="14.5" x14ac:dyDescent="0.35">
      <c r="A177" s="19" t="s">
        <v>177</v>
      </c>
      <c r="B177" s="32">
        <v>1450</v>
      </c>
      <c r="C177" s="33">
        <v>85</v>
      </c>
    </row>
    <row r="178" spans="1:3" ht="14.5" x14ac:dyDescent="0.35">
      <c r="A178" s="19" t="s">
        <v>178</v>
      </c>
      <c r="B178" s="32">
        <v>1450</v>
      </c>
      <c r="C178" s="33">
        <v>135</v>
      </c>
    </row>
    <row r="179" spans="1:3" ht="14.5" x14ac:dyDescent="0.35">
      <c r="A179" s="19" t="s">
        <v>179</v>
      </c>
      <c r="B179" s="32">
        <v>1450</v>
      </c>
      <c r="C179" s="33">
        <v>135</v>
      </c>
    </row>
    <row r="180" spans="1:3" ht="14.5" x14ac:dyDescent="0.35">
      <c r="A180" s="19" t="s">
        <v>180</v>
      </c>
      <c r="B180" s="32">
        <v>1450</v>
      </c>
      <c r="C180" s="33">
        <v>135</v>
      </c>
    </row>
    <row r="181" spans="1:3" ht="14.5" x14ac:dyDescent="0.35">
      <c r="A181" s="19" t="s">
        <v>181</v>
      </c>
      <c r="B181" s="32">
        <v>1450</v>
      </c>
      <c r="C181" s="33">
        <v>125</v>
      </c>
    </row>
    <row r="182" spans="1:3" ht="14.5" x14ac:dyDescent="0.35">
      <c r="A182" s="19" t="s">
        <v>182</v>
      </c>
      <c r="B182" s="32">
        <v>1450</v>
      </c>
      <c r="C182" s="33">
        <v>135</v>
      </c>
    </row>
    <row r="183" spans="1:3" ht="14.5" x14ac:dyDescent="0.35">
      <c r="A183" s="19" t="s">
        <v>183</v>
      </c>
      <c r="B183" s="32">
        <v>1450</v>
      </c>
      <c r="C183" s="33">
        <v>75</v>
      </c>
    </row>
    <row r="184" spans="1:3" ht="14.5" x14ac:dyDescent="0.35">
      <c r="A184" s="19" t="s">
        <v>184</v>
      </c>
      <c r="B184" s="32">
        <v>1450</v>
      </c>
      <c r="C184" s="33">
        <v>185</v>
      </c>
    </row>
    <row r="185" spans="1:3" ht="14.5" x14ac:dyDescent="0.35">
      <c r="A185" s="19" t="s">
        <v>185</v>
      </c>
      <c r="B185" s="32">
        <v>1450</v>
      </c>
      <c r="C185" s="33">
        <v>135</v>
      </c>
    </row>
    <row r="186" spans="1:3" ht="14.5" x14ac:dyDescent="0.35">
      <c r="A186" s="19" t="s">
        <v>186</v>
      </c>
      <c r="B186" s="32">
        <v>1450</v>
      </c>
      <c r="C186" s="33">
        <v>180</v>
      </c>
    </row>
    <row r="187" spans="1:3" ht="14.5" x14ac:dyDescent="0.35">
      <c r="A187" s="19" t="s">
        <v>263</v>
      </c>
      <c r="B187" s="32">
        <v>560</v>
      </c>
      <c r="C187" s="33">
        <v>160</v>
      </c>
    </row>
    <row r="188" spans="1:3" ht="14.5" x14ac:dyDescent="0.35">
      <c r="A188" s="19" t="s">
        <v>187</v>
      </c>
      <c r="B188" s="32">
        <v>1450</v>
      </c>
      <c r="C188" s="33">
        <v>135</v>
      </c>
    </row>
    <row r="189" spans="1:3" ht="14.5" x14ac:dyDescent="0.35">
      <c r="A189" s="19" t="s">
        <v>188</v>
      </c>
      <c r="B189" s="32">
        <v>560</v>
      </c>
      <c r="C189" s="33">
        <v>140</v>
      </c>
    </row>
    <row r="190" spans="1:3" ht="14.5" x14ac:dyDescent="0.35">
      <c r="A190" s="19" t="s">
        <v>189</v>
      </c>
      <c r="B190" s="32">
        <v>1450</v>
      </c>
      <c r="C190" s="33">
        <v>135</v>
      </c>
    </row>
    <row r="191" spans="1:3" ht="14.5" x14ac:dyDescent="0.35">
      <c r="A191" s="19" t="s">
        <v>190</v>
      </c>
      <c r="B191" s="32">
        <v>1450</v>
      </c>
      <c r="C191" s="33">
        <v>130</v>
      </c>
    </row>
    <row r="192" spans="1:3" ht="14.5" x14ac:dyDescent="0.35">
      <c r="A192" s="19" t="s">
        <v>191</v>
      </c>
      <c r="B192" s="32">
        <v>1450</v>
      </c>
      <c r="C192" s="33">
        <v>135</v>
      </c>
    </row>
    <row r="193" spans="1:3" ht="14.5" x14ac:dyDescent="0.35">
      <c r="A193" s="19" t="s">
        <v>192</v>
      </c>
      <c r="B193" s="32">
        <v>1450</v>
      </c>
      <c r="C193" s="33">
        <v>160</v>
      </c>
    </row>
    <row r="194" spans="1:3" ht="14.5" x14ac:dyDescent="0.35">
      <c r="A194" s="19" t="s">
        <v>193</v>
      </c>
      <c r="B194" s="32">
        <v>1450</v>
      </c>
      <c r="C194" s="33">
        <v>135</v>
      </c>
    </row>
    <row r="195" spans="1:3" ht="14.5" x14ac:dyDescent="0.35">
      <c r="A195" s="19" t="s">
        <v>194</v>
      </c>
      <c r="B195" s="32">
        <v>1450</v>
      </c>
      <c r="C195" s="33">
        <v>140</v>
      </c>
    </row>
    <row r="196" spans="1:3" ht="14.5" x14ac:dyDescent="0.35">
      <c r="A196" s="19" t="s">
        <v>195</v>
      </c>
      <c r="B196" s="32">
        <v>1450</v>
      </c>
      <c r="C196" s="33">
        <v>135</v>
      </c>
    </row>
    <row r="197" spans="1:3" ht="14.5" x14ac:dyDescent="0.35">
      <c r="A197" s="19" t="s">
        <v>196</v>
      </c>
      <c r="B197" s="32">
        <v>1450</v>
      </c>
      <c r="C197" s="33">
        <v>150</v>
      </c>
    </row>
    <row r="198" spans="1:3" ht="14.5" x14ac:dyDescent="0.35">
      <c r="A198" s="19" t="s">
        <v>197</v>
      </c>
      <c r="B198" s="32">
        <v>1450</v>
      </c>
      <c r="C198" s="33">
        <v>140</v>
      </c>
    </row>
    <row r="199" spans="1:3" ht="14.5" x14ac:dyDescent="0.35">
      <c r="A199" s="19" t="s">
        <v>198</v>
      </c>
      <c r="B199" s="32">
        <v>1450</v>
      </c>
      <c r="C199" s="33">
        <v>135</v>
      </c>
    </row>
    <row r="200" spans="1:3" ht="14.5" x14ac:dyDescent="0.35">
      <c r="A200" s="19" t="s">
        <v>199</v>
      </c>
      <c r="B200" s="32">
        <v>1450</v>
      </c>
      <c r="C200" s="33">
        <v>135</v>
      </c>
    </row>
    <row r="201" spans="1:3" ht="14.5" x14ac:dyDescent="0.35">
      <c r="A201" s="19" t="s">
        <v>200</v>
      </c>
      <c r="B201" s="32">
        <v>1450</v>
      </c>
      <c r="C201" s="33">
        <v>90</v>
      </c>
    </row>
    <row r="202" spans="1:3" ht="14.5" x14ac:dyDescent="0.35">
      <c r="A202" s="19" t="s">
        <v>201</v>
      </c>
      <c r="B202" s="32">
        <v>560</v>
      </c>
      <c r="C202" s="33">
        <v>275</v>
      </c>
    </row>
    <row r="203" spans="1:3" ht="14.5" x14ac:dyDescent="0.35">
      <c r="A203" s="19" t="s">
        <v>202</v>
      </c>
      <c r="B203" s="32">
        <v>1450</v>
      </c>
      <c r="C203" s="33">
        <v>160</v>
      </c>
    </row>
    <row r="204" spans="1:3" ht="14.5" x14ac:dyDescent="0.35">
      <c r="A204" s="19" t="s">
        <v>203</v>
      </c>
      <c r="B204" s="32">
        <v>1450</v>
      </c>
      <c r="C204" s="33">
        <v>140</v>
      </c>
    </row>
    <row r="205" spans="1:3" ht="14.5" x14ac:dyDescent="0.35">
      <c r="A205" s="19" t="s">
        <v>204</v>
      </c>
      <c r="B205" s="32">
        <v>1450</v>
      </c>
      <c r="C205" s="33">
        <v>190</v>
      </c>
    </row>
    <row r="206" spans="1:3" ht="14.5" x14ac:dyDescent="0.35">
      <c r="A206" s="19" t="s">
        <v>205</v>
      </c>
      <c r="B206" s="32">
        <v>1450</v>
      </c>
      <c r="C206" s="33">
        <v>185</v>
      </c>
    </row>
    <row r="207" spans="1:3" ht="14.5" x14ac:dyDescent="0.35">
      <c r="A207" s="19" t="s">
        <v>206</v>
      </c>
      <c r="B207" s="32">
        <v>1450</v>
      </c>
      <c r="C207" s="33">
        <v>185</v>
      </c>
    </row>
    <row r="208" spans="1:3" ht="14.5" x14ac:dyDescent="0.35">
      <c r="A208" s="19" t="s">
        <v>208</v>
      </c>
      <c r="B208" s="32">
        <v>1450</v>
      </c>
      <c r="C208" s="33">
        <v>135</v>
      </c>
    </row>
    <row r="209" spans="1:3" ht="14.5" x14ac:dyDescent="0.35">
      <c r="A209" s="19" t="s">
        <v>207</v>
      </c>
      <c r="B209" s="32">
        <v>560</v>
      </c>
      <c r="C209" s="33">
        <v>114.33</v>
      </c>
    </row>
    <row r="210" spans="1:3" ht="14.5" x14ac:dyDescent="0.35">
      <c r="A210" s="19" t="s">
        <v>209</v>
      </c>
      <c r="B210" s="32">
        <v>1450</v>
      </c>
      <c r="C210" s="33">
        <v>95</v>
      </c>
    </row>
    <row r="211" spans="1:3" ht="14.5" x14ac:dyDescent="0.35">
      <c r="A211" s="19" t="s">
        <v>210</v>
      </c>
      <c r="B211" s="32">
        <v>1450</v>
      </c>
      <c r="C211" s="33">
        <v>195</v>
      </c>
    </row>
    <row r="212" spans="1:3" ht="14.5" x14ac:dyDescent="0.35">
      <c r="A212" s="19" t="s">
        <v>211</v>
      </c>
      <c r="B212" s="32">
        <v>1450</v>
      </c>
      <c r="C212" s="33">
        <v>135</v>
      </c>
    </row>
    <row r="213" spans="1:3" ht="14.5" x14ac:dyDescent="0.35">
      <c r="A213" s="19" t="s">
        <v>212</v>
      </c>
      <c r="B213" s="32">
        <v>1450</v>
      </c>
      <c r="C213" s="33">
        <v>140</v>
      </c>
    </row>
    <row r="214" spans="1:3" ht="14.5" x14ac:dyDescent="0.35">
      <c r="A214" s="19" t="s">
        <v>213</v>
      </c>
      <c r="B214" s="32">
        <v>560</v>
      </c>
      <c r="C214" s="33">
        <v>140</v>
      </c>
    </row>
    <row r="215" spans="1:3" ht="14.5" x14ac:dyDescent="0.35">
      <c r="A215" s="19" t="s">
        <v>214</v>
      </c>
      <c r="B215" s="32">
        <v>1450</v>
      </c>
      <c r="C215" s="33">
        <v>135</v>
      </c>
    </row>
    <row r="216" spans="1:3" ht="14.5" x14ac:dyDescent="0.35">
      <c r="A216" s="19" t="s">
        <v>215</v>
      </c>
      <c r="B216" s="32">
        <v>1450</v>
      </c>
      <c r="C216" s="33">
        <v>150</v>
      </c>
    </row>
    <row r="217" spans="1:3" ht="14.5" x14ac:dyDescent="0.35">
      <c r="A217" s="19" t="s">
        <v>216</v>
      </c>
      <c r="B217" s="32">
        <v>1450</v>
      </c>
      <c r="C217" s="33">
        <v>185</v>
      </c>
    </row>
    <row r="218" spans="1:3" ht="14.5" x14ac:dyDescent="0.35">
      <c r="A218" s="19" t="s">
        <v>217</v>
      </c>
      <c r="B218" s="32">
        <v>1450</v>
      </c>
      <c r="C218" s="33">
        <v>120</v>
      </c>
    </row>
    <row r="219" spans="1:3" ht="14.5" x14ac:dyDescent="0.35">
      <c r="A219" s="19" t="s">
        <v>218</v>
      </c>
      <c r="B219" s="32">
        <v>1450</v>
      </c>
      <c r="C219" s="33">
        <v>125</v>
      </c>
    </row>
    <row r="220" spans="1:3" ht="14.5" x14ac:dyDescent="0.35">
      <c r="A220" s="19" t="s">
        <v>219</v>
      </c>
      <c r="B220" s="32">
        <v>1450</v>
      </c>
      <c r="C220" s="33">
        <v>145</v>
      </c>
    </row>
    <row r="221" spans="1:3" ht="14.5" x14ac:dyDescent="0.35">
      <c r="A221" s="19" t="s">
        <v>220</v>
      </c>
      <c r="B221" s="32">
        <v>1450</v>
      </c>
      <c r="C221" s="33">
        <v>145</v>
      </c>
    </row>
    <row r="222" spans="1:3" ht="14.5" x14ac:dyDescent="0.35">
      <c r="A222" s="19" t="s">
        <v>221</v>
      </c>
      <c r="B222" s="32">
        <v>1450</v>
      </c>
      <c r="C222" s="33">
        <v>200</v>
      </c>
    </row>
    <row r="223" spans="1:3" ht="14.5" x14ac:dyDescent="0.35">
      <c r="A223" s="19" t="s">
        <v>222</v>
      </c>
      <c r="B223" s="32">
        <v>1450</v>
      </c>
      <c r="C223" s="33">
        <v>105</v>
      </c>
    </row>
    <row r="224" spans="1:3" ht="14.5" x14ac:dyDescent="0.35">
      <c r="A224" s="19" t="s">
        <v>223</v>
      </c>
      <c r="B224" s="32">
        <v>1450</v>
      </c>
      <c r="C224" s="33">
        <v>215</v>
      </c>
    </row>
    <row r="225" spans="1:3" ht="14.5" x14ac:dyDescent="0.35">
      <c r="A225" s="19" t="s">
        <v>224</v>
      </c>
      <c r="B225" s="32">
        <v>1450</v>
      </c>
      <c r="C225" s="33">
        <v>125</v>
      </c>
    </row>
    <row r="226" spans="1:3" ht="14.5" x14ac:dyDescent="0.35">
      <c r="A226" s="19" t="s">
        <v>225</v>
      </c>
      <c r="B226" s="32">
        <v>1450</v>
      </c>
      <c r="C226" s="33">
        <v>90</v>
      </c>
    </row>
    <row r="227" spans="1:3" ht="14.5" x14ac:dyDescent="0.35">
      <c r="A227" s="19" t="s">
        <v>226</v>
      </c>
      <c r="B227" s="32">
        <v>560</v>
      </c>
      <c r="C227" s="33">
        <v>140</v>
      </c>
    </row>
    <row r="228" spans="1:3" ht="14.5" x14ac:dyDescent="0.35">
      <c r="A228" s="19" t="s">
        <v>227</v>
      </c>
      <c r="B228" s="32">
        <v>1450</v>
      </c>
      <c r="C228" s="33">
        <v>145</v>
      </c>
    </row>
    <row r="229" spans="1:3" ht="14.5" x14ac:dyDescent="0.35">
      <c r="A229" s="19" t="s">
        <v>228</v>
      </c>
      <c r="B229" s="32">
        <v>1450</v>
      </c>
      <c r="C229" s="33">
        <v>200</v>
      </c>
    </row>
    <row r="230" spans="1:3" ht="14.5" x14ac:dyDescent="0.35">
      <c r="A230" s="19" t="s">
        <v>229</v>
      </c>
      <c r="B230" s="32">
        <v>1450</v>
      </c>
      <c r="C230" s="33">
        <v>110</v>
      </c>
    </row>
    <row r="231" spans="1:3" ht="14.5" x14ac:dyDescent="0.35">
      <c r="A231" s="19" t="s">
        <v>230</v>
      </c>
      <c r="B231" s="32">
        <v>1450</v>
      </c>
      <c r="C231" s="33">
        <v>200</v>
      </c>
    </row>
    <row r="232" spans="1:3" ht="14.5" x14ac:dyDescent="0.35">
      <c r="A232" s="19" t="s">
        <v>231</v>
      </c>
      <c r="B232" s="32">
        <v>1450</v>
      </c>
      <c r="C232" s="33">
        <v>145</v>
      </c>
    </row>
    <row r="233" spans="1:3" ht="14.5" x14ac:dyDescent="0.35">
      <c r="A233" s="19" t="s">
        <v>232</v>
      </c>
      <c r="B233" s="32">
        <v>1450</v>
      </c>
      <c r="C233" s="33">
        <v>95</v>
      </c>
    </row>
    <row r="234" spans="1:3" ht="14.5" x14ac:dyDescent="0.35">
      <c r="A234" s="19" t="s">
        <v>233</v>
      </c>
      <c r="B234" s="32">
        <v>1450</v>
      </c>
      <c r="C234" s="33">
        <v>135</v>
      </c>
    </row>
    <row r="235" spans="1:3" ht="14.5" x14ac:dyDescent="0.35">
      <c r="A235" s="19" t="s">
        <v>234</v>
      </c>
      <c r="B235" s="32">
        <v>1450</v>
      </c>
      <c r="C235" s="33">
        <v>105</v>
      </c>
    </row>
    <row r="236" spans="1:3" ht="14.5" x14ac:dyDescent="0.35">
      <c r="A236" s="19" t="s">
        <v>235</v>
      </c>
      <c r="B236" s="32">
        <v>1450</v>
      </c>
      <c r="C236" s="33">
        <v>115</v>
      </c>
    </row>
    <row r="237" spans="1:3" ht="14.5" x14ac:dyDescent="0.35">
      <c r="A237" s="19" t="s">
        <v>236</v>
      </c>
      <c r="B237" s="32">
        <v>560</v>
      </c>
      <c r="C237" s="33">
        <v>85</v>
      </c>
    </row>
    <row r="238" spans="1:3" ht="14.5" x14ac:dyDescent="0.35">
      <c r="A238" s="19" t="s">
        <v>237</v>
      </c>
      <c r="B238" s="32">
        <v>560</v>
      </c>
      <c r="C238" s="33">
        <v>165</v>
      </c>
    </row>
    <row r="239" spans="1:3" ht="14.5" x14ac:dyDescent="0.35">
      <c r="A239" s="19" t="s">
        <v>238</v>
      </c>
      <c r="B239" s="32">
        <v>1450</v>
      </c>
      <c r="C239" s="33">
        <v>150</v>
      </c>
    </row>
    <row r="240" spans="1:3" ht="14.5" x14ac:dyDescent="0.35">
      <c r="A240" s="19" t="s">
        <v>239</v>
      </c>
      <c r="B240" s="32">
        <v>1450</v>
      </c>
      <c r="C240" s="33">
        <v>135</v>
      </c>
    </row>
    <row r="241" spans="1:3" ht="14.5" x14ac:dyDescent="0.35">
      <c r="A241" s="19" t="s">
        <v>240</v>
      </c>
      <c r="B241" s="32">
        <v>1450</v>
      </c>
      <c r="C241" s="33">
        <v>135</v>
      </c>
    </row>
    <row r="242" spans="1:3" ht="14.5" x14ac:dyDescent="0.35">
      <c r="A242" s="19" t="s">
        <v>241</v>
      </c>
      <c r="B242" s="32">
        <v>1450</v>
      </c>
      <c r="C242" s="33">
        <v>180</v>
      </c>
    </row>
    <row r="243" spans="1:3" ht="14.5" x14ac:dyDescent="0.35">
      <c r="A243" s="19" t="s">
        <v>242</v>
      </c>
      <c r="B243" s="32">
        <v>560</v>
      </c>
      <c r="C243" s="33">
        <v>190</v>
      </c>
    </row>
    <row r="244" spans="1:3" ht="14.5" x14ac:dyDescent="0.35">
      <c r="A244" s="19" t="s">
        <v>243</v>
      </c>
      <c r="B244" s="32">
        <v>1450</v>
      </c>
      <c r="C244" s="33">
        <v>195</v>
      </c>
    </row>
    <row r="245" spans="1:3" ht="14.5" x14ac:dyDescent="0.35">
      <c r="A245" s="29" t="s">
        <v>244</v>
      </c>
      <c r="B245" s="32">
        <v>560</v>
      </c>
      <c r="C245" s="33">
        <v>209</v>
      </c>
    </row>
    <row r="246" spans="1:3" ht="14.5" x14ac:dyDescent="0.35">
      <c r="A246" s="30" t="s">
        <v>245</v>
      </c>
      <c r="B246" s="32">
        <v>1450</v>
      </c>
      <c r="C246" s="33">
        <v>200</v>
      </c>
    </row>
    <row r="247" spans="1:3" ht="14.5" x14ac:dyDescent="0.35">
      <c r="A247" s="30" t="s">
        <v>276</v>
      </c>
      <c r="B247" s="32">
        <v>1450</v>
      </c>
      <c r="C247" s="33">
        <v>275</v>
      </c>
    </row>
    <row r="248" spans="1:3" ht="14.5" x14ac:dyDescent="0.35">
      <c r="A248" s="19" t="s">
        <v>246</v>
      </c>
      <c r="B248" s="32">
        <v>1450</v>
      </c>
      <c r="C248" s="33">
        <v>160</v>
      </c>
    </row>
    <row r="249" spans="1:3" ht="14.5" x14ac:dyDescent="0.35">
      <c r="A249" s="19" t="s">
        <v>247</v>
      </c>
      <c r="B249" s="32">
        <v>1450</v>
      </c>
      <c r="C249" s="33">
        <v>140</v>
      </c>
    </row>
    <row r="250" spans="1:3" ht="14.5" x14ac:dyDescent="0.35">
      <c r="A250" s="19" t="s">
        <v>248</v>
      </c>
      <c r="B250" s="32">
        <v>1450</v>
      </c>
      <c r="C250" s="33">
        <v>155</v>
      </c>
    </row>
    <row r="251" spans="1:3" ht="14.5" x14ac:dyDescent="0.35">
      <c r="A251" s="19" t="s">
        <v>249</v>
      </c>
      <c r="B251" s="32">
        <v>460</v>
      </c>
      <c r="C251" s="33">
        <v>114.33</v>
      </c>
    </row>
    <row r="252" spans="1:3" ht="14.5" x14ac:dyDescent="0.35">
      <c r="A252" s="19" t="s">
        <v>250</v>
      </c>
      <c r="B252" s="32">
        <v>1450</v>
      </c>
      <c r="C252" s="33">
        <v>110</v>
      </c>
    </row>
    <row r="253" spans="1:3" ht="14.5" x14ac:dyDescent="0.35">
      <c r="A253" s="19" t="s">
        <v>251</v>
      </c>
      <c r="B253" s="32">
        <v>1450</v>
      </c>
      <c r="C253" s="33">
        <v>125</v>
      </c>
    </row>
    <row r="254" spans="1:3" ht="14.5" x14ac:dyDescent="0.35">
      <c r="A254" s="19" t="s">
        <v>252</v>
      </c>
      <c r="B254" s="32">
        <v>1450</v>
      </c>
      <c r="C254" s="33">
        <v>205</v>
      </c>
    </row>
    <row r="255" spans="1:3" ht="14.5" x14ac:dyDescent="0.35">
      <c r="A255" s="19" t="s">
        <v>253</v>
      </c>
      <c r="B255" s="32">
        <v>1450</v>
      </c>
      <c r="C255" s="33">
        <v>135</v>
      </c>
    </row>
    <row r="256" spans="1:3" ht="14.5" x14ac:dyDescent="0.35">
      <c r="A256" s="19" t="s">
        <v>254</v>
      </c>
      <c r="B256" s="32">
        <v>1450</v>
      </c>
      <c r="C256" s="33">
        <v>165</v>
      </c>
    </row>
    <row r="257" spans="1:3" ht="14.5" x14ac:dyDescent="0.35">
      <c r="A257" s="19" t="s">
        <v>255</v>
      </c>
      <c r="B257" s="32">
        <v>1450</v>
      </c>
      <c r="C257" s="33">
        <v>135</v>
      </c>
    </row>
    <row r="258" spans="1:3" ht="14.5" x14ac:dyDescent="0.35">
      <c r="A258" s="19" t="s">
        <v>256</v>
      </c>
      <c r="B258" s="32">
        <v>1450</v>
      </c>
      <c r="C258" s="33">
        <v>115</v>
      </c>
    </row>
    <row r="259" spans="1:3" ht="29" x14ac:dyDescent="0.35">
      <c r="A259" s="19" t="s">
        <v>257</v>
      </c>
      <c r="B259" s="32">
        <v>1450</v>
      </c>
      <c r="C259" s="33">
        <v>145</v>
      </c>
    </row>
  </sheetData>
  <sheetProtection algorithmName="SHA-512" hashValue="b6bUttQj4EOrTuGg9xrGkSp9sPyA6C9SbkMgSBARAtYbhaOEqpICQL2Ob6fcRTExx6xXksn6zA6wxvb3+8Py6Q==" saltValue="DivUYWkOxKUWTrpeICT3vg==" spinCount="100000" sheet="1" objects="1" scenarios="1"/>
  <autoFilter ref="A53:C259"/>
  <sortState ref="D19:E46">
    <sortCondition ref="D20"/>
  </sortState>
  <mergeCells count="23">
    <mergeCell ref="A2:I6"/>
    <mergeCell ref="A52:C52"/>
    <mergeCell ref="A13:B13"/>
    <mergeCell ref="A10:D10"/>
    <mergeCell ref="A11:B11"/>
    <mergeCell ref="A12:B12"/>
    <mergeCell ref="A14:B14"/>
    <mergeCell ref="A17:D17"/>
    <mergeCell ref="A19:C19"/>
    <mergeCell ref="F14:G14"/>
    <mergeCell ref="H14:I14"/>
    <mergeCell ref="F10:I10"/>
    <mergeCell ref="F11:G11"/>
    <mergeCell ref="H11:I11"/>
    <mergeCell ref="F12:G12"/>
    <mergeCell ref="H12:I12"/>
    <mergeCell ref="F13:G13"/>
    <mergeCell ref="H13:I13"/>
    <mergeCell ref="A15:B15"/>
    <mergeCell ref="F17:I21"/>
    <mergeCell ref="F15:G15"/>
    <mergeCell ref="H15:I15"/>
    <mergeCell ref="A16:B16"/>
  </mergeCells>
  <pageMargins left="0.70866141732283472" right="0.70866141732283472" top="0.74803149606299213" bottom="0.74803149606299213" header="0.31496062992125984" footer="0.31496062992125984"/>
  <pageSetup paperSize="9" scale="63" fitToHeight="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B2:C254"/>
  <sheetViews>
    <sheetView zoomScale="70" zoomScaleNormal="70" workbookViewId="0">
      <selection activeCell="B13" sqref="B13"/>
    </sheetView>
  </sheetViews>
  <sheetFormatPr defaultColWidth="8.6640625" defaultRowHeight="14" x14ac:dyDescent="0.3"/>
  <cols>
    <col min="1" max="1" width="8.6640625" style="1"/>
    <col min="2" max="3" width="22.9140625" style="1" customWidth="1"/>
    <col min="4" max="6" width="8.6640625" style="1"/>
    <col min="7" max="7" width="54.1640625" style="1" customWidth="1"/>
    <col min="8" max="16384" width="8.6640625" style="1"/>
  </cols>
  <sheetData>
    <row r="2" spans="2:2" ht="14.5" x14ac:dyDescent="0.35">
      <c r="B2" s="17" t="s">
        <v>18</v>
      </c>
    </row>
    <row r="3" spans="2:2" ht="14.5" x14ac:dyDescent="0.35">
      <c r="B3" s="13" t="s">
        <v>4</v>
      </c>
    </row>
    <row r="4" spans="2:2" ht="29" x14ac:dyDescent="0.35">
      <c r="B4" s="13" t="s">
        <v>286</v>
      </c>
    </row>
    <row r="5" spans="2:2" ht="29" x14ac:dyDescent="0.35">
      <c r="B5" s="13" t="s">
        <v>5</v>
      </c>
    </row>
    <row r="6" spans="2:2" ht="14.5" x14ac:dyDescent="0.35">
      <c r="B6" s="13" t="s">
        <v>6</v>
      </c>
    </row>
    <row r="7" spans="2:2" ht="14.5" x14ac:dyDescent="0.35">
      <c r="B7" s="13" t="s">
        <v>7</v>
      </c>
    </row>
    <row r="8" spans="2:2" ht="14.5" x14ac:dyDescent="0.35">
      <c r="B8" s="13" t="s">
        <v>8</v>
      </c>
    </row>
    <row r="9" spans="2:2" ht="14.5" x14ac:dyDescent="0.35">
      <c r="B9" s="14" t="s">
        <v>0</v>
      </c>
    </row>
    <row r="10" spans="2:2" ht="14.5" x14ac:dyDescent="0.35">
      <c r="B10" s="15" t="s">
        <v>1</v>
      </c>
    </row>
    <row r="11" spans="2:2" ht="14.5" x14ac:dyDescent="0.35">
      <c r="B11" s="16" t="s">
        <v>2</v>
      </c>
    </row>
    <row r="12" spans="2:2" ht="14.5" x14ac:dyDescent="0.35">
      <c r="B12" s="56" t="s">
        <v>287</v>
      </c>
    </row>
    <row r="13" spans="2:2" ht="29" x14ac:dyDescent="0.35">
      <c r="B13" s="12" t="s">
        <v>296</v>
      </c>
    </row>
    <row r="14" spans="2:2" ht="43.5" x14ac:dyDescent="0.35">
      <c r="B14" s="12" t="s">
        <v>304</v>
      </c>
    </row>
    <row r="15" spans="2:2" ht="14.5" x14ac:dyDescent="0.35">
      <c r="B15" s="12" t="s">
        <v>288</v>
      </c>
    </row>
    <row r="16" spans="2:2" ht="29" x14ac:dyDescent="0.35">
      <c r="B16" s="56" t="s">
        <v>295</v>
      </c>
    </row>
    <row r="17" spans="2:3" ht="14.5" x14ac:dyDescent="0.35">
      <c r="B17" s="56"/>
    </row>
    <row r="18" spans="2:3" x14ac:dyDescent="0.3">
      <c r="C18" s="1" t="str">
        <f>RIGHT('Budget estimate'!C20,2)</f>
        <v/>
      </c>
    </row>
    <row r="19" spans="2:3" ht="14.5" x14ac:dyDescent="0.3">
      <c r="B19" s="18" t="s">
        <v>24</v>
      </c>
    </row>
    <row r="20" spans="2:3" ht="14.5" x14ac:dyDescent="0.35">
      <c r="B20" s="19" t="s">
        <v>25</v>
      </c>
    </row>
    <row r="21" spans="2:3" ht="14.5" x14ac:dyDescent="0.35">
      <c r="B21" s="19" t="s">
        <v>26</v>
      </c>
    </row>
    <row r="22" spans="2:3" ht="14.5" x14ac:dyDescent="0.35">
      <c r="B22" s="19" t="s">
        <v>27</v>
      </c>
    </row>
    <row r="23" spans="2:3" ht="14.5" x14ac:dyDescent="0.35">
      <c r="B23" s="19" t="s">
        <v>28</v>
      </c>
    </row>
    <row r="24" spans="2:3" ht="14.5" x14ac:dyDescent="0.35">
      <c r="B24" s="19" t="s">
        <v>29</v>
      </c>
    </row>
    <row r="25" spans="2:3" ht="14.5" x14ac:dyDescent="0.35">
      <c r="B25" s="19" t="s">
        <v>30</v>
      </c>
    </row>
    <row r="26" spans="2:3" ht="14.5" x14ac:dyDescent="0.35">
      <c r="B26" s="19" t="s">
        <v>31</v>
      </c>
    </row>
    <row r="27" spans="2:3" ht="14.5" x14ac:dyDescent="0.35">
      <c r="B27" s="19" t="s">
        <v>32</v>
      </c>
    </row>
    <row r="28" spans="2:3" ht="14.5" x14ac:dyDescent="0.35">
      <c r="B28" s="19" t="s">
        <v>33</v>
      </c>
    </row>
    <row r="29" spans="2:3" ht="14.5" x14ac:dyDescent="0.35">
      <c r="B29" s="19" t="s">
        <v>34</v>
      </c>
    </row>
    <row r="30" spans="2:3" ht="14.5" x14ac:dyDescent="0.35">
      <c r="B30" s="19" t="s">
        <v>35</v>
      </c>
    </row>
    <row r="31" spans="2:3" ht="14.5" x14ac:dyDescent="0.35">
      <c r="B31" s="19" t="s">
        <v>36</v>
      </c>
    </row>
    <row r="32" spans="2:3" ht="14.5" x14ac:dyDescent="0.35">
      <c r="B32" s="19" t="s">
        <v>37</v>
      </c>
    </row>
    <row r="33" spans="2:2" ht="14.5" x14ac:dyDescent="0.35">
      <c r="B33" s="19" t="s">
        <v>38</v>
      </c>
    </row>
    <row r="34" spans="2:2" ht="14.5" x14ac:dyDescent="0.35">
      <c r="B34" s="19" t="s">
        <v>39</v>
      </c>
    </row>
    <row r="35" spans="2:2" ht="14.5" x14ac:dyDescent="0.35">
      <c r="B35" s="19" t="s">
        <v>40</v>
      </c>
    </row>
    <row r="36" spans="2:2" ht="14.5" x14ac:dyDescent="0.35">
      <c r="B36" s="19" t="s">
        <v>41</v>
      </c>
    </row>
    <row r="37" spans="2:2" ht="14.5" x14ac:dyDescent="0.35">
      <c r="B37" s="19" t="s">
        <v>42</v>
      </c>
    </row>
    <row r="38" spans="2:2" ht="14.5" x14ac:dyDescent="0.35">
      <c r="B38" s="19" t="s">
        <v>43</v>
      </c>
    </row>
    <row r="39" spans="2:2" ht="14.5" x14ac:dyDescent="0.35">
      <c r="B39" s="19" t="s">
        <v>44</v>
      </c>
    </row>
    <row r="40" spans="2:2" ht="14.5" x14ac:dyDescent="0.35">
      <c r="B40" s="19" t="s">
        <v>45</v>
      </c>
    </row>
    <row r="41" spans="2:2" ht="14.5" x14ac:dyDescent="0.35">
      <c r="B41" s="19" t="s">
        <v>46</v>
      </c>
    </row>
    <row r="42" spans="2:2" ht="14.5" x14ac:dyDescent="0.35">
      <c r="B42" s="19" t="s">
        <v>47</v>
      </c>
    </row>
    <row r="43" spans="2:2" ht="14.5" x14ac:dyDescent="0.35">
      <c r="B43" s="19" t="s">
        <v>48</v>
      </c>
    </row>
    <row r="44" spans="2:2" ht="14.5" x14ac:dyDescent="0.35">
      <c r="B44" s="19" t="s">
        <v>49</v>
      </c>
    </row>
    <row r="45" spans="2:2" ht="14.5" x14ac:dyDescent="0.35">
      <c r="B45" s="19" t="s">
        <v>50</v>
      </c>
    </row>
    <row r="46" spans="2:2" ht="14.5" x14ac:dyDescent="0.35">
      <c r="B46" s="19" t="s">
        <v>51</v>
      </c>
    </row>
    <row r="47" spans="2:2" ht="14.5" x14ac:dyDescent="0.35">
      <c r="B47" s="19" t="s">
        <v>52</v>
      </c>
    </row>
    <row r="48" spans="2:2" ht="14.5" x14ac:dyDescent="0.35">
      <c r="B48" s="19" t="s">
        <v>53</v>
      </c>
    </row>
    <row r="49" spans="2:2" ht="14.5" x14ac:dyDescent="0.35">
      <c r="B49" s="19" t="s">
        <v>54</v>
      </c>
    </row>
    <row r="50" spans="2:2" ht="29" x14ac:dyDescent="0.3">
      <c r="B50" s="18" t="s">
        <v>55</v>
      </c>
    </row>
    <row r="51" spans="2:2" ht="14.5" x14ac:dyDescent="0.35">
      <c r="B51" s="19" t="s">
        <v>56</v>
      </c>
    </row>
    <row r="52" spans="2:2" ht="14.5" x14ac:dyDescent="0.35">
      <c r="B52" s="19" t="s">
        <v>57</v>
      </c>
    </row>
    <row r="53" spans="2:2" ht="14.5" x14ac:dyDescent="0.35">
      <c r="B53" s="19" t="s">
        <v>58</v>
      </c>
    </row>
    <row r="54" spans="2:2" ht="14.5" x14ac:dyDescent="0.35">
      <c r="B54" s="19" t="s">
        <v>59</v>
      </c>
    </row>
    <row r="55" spans="2:2" ht="14.5" x14ac:dyDescent="0.35">
      <c r="B55" s="19" t="s">
        <v>60</v>
      </c>
    </row>
    <row r="56" spans="2:2" ht="14.5" x14ac:dyDescent="0.35">
      <c r="B56" s="19" t="s">
        <v>61</v>
      </c>
    </row>
    <row r="57" spans="2:2" ht="14.5" x14ac:dyDescent="0.35">
      <c r="B57" s="19" t="s">
        <v>62</v>
      </c>
    </row>
    <row r="58" spans="2:2" ht="14.5" x14ac:dyDescent="0.35">
      <c r="B58" s="19" t="s">
        <v>63</v>
      </c>
    </row>
    <row r="59" spans="2:2" ht="14.5" x14ac:dyDescent="0.35">
      <c r="B59" s="19" t="s">
        <v>64</v>
      </c>
    </row>
    <row r="60" spans="2:2" ht="14.5" x14ac:dyDescent="0.35">
      <c r="B60" s="19" t="s">
        <v>65</v>
      </c>
    </row>
    <row r="61" spans="2:2" ht="14.5" x14ac:dyDescent="0.35">
      <c r="B61" s="19" t="s">
        <v>66</v>
      </c>
    </row>
    <row r="62" spans="2:2" ht="14.5" x14ac:dyDescent="0.35">
      <c r="B62" s="19" t="s">
        <v>67</v>
      </c>
    </row>
    <row r="63" spans="2:2" ht="14.5" x14ac:dyDescent="0.35">
      <c r="B63" s="19" t="s">
        <v>68</v>
      </c>
    </row>
    <row r="64" spans="2:2" ht="14.5" x14ac:dyDescent="0.35">
      <c r="B64" s="19" t="s">
        <v>69</v>
      </c>
    </row>
    <row r="65" spans="2:2" ht="14.5" x14ac:dyDescent="0.35">
      <c r="B65" s="19" t="s">
        <v>70</v>
      </c>
    </row>
    <row r="66" spans="2:2" ht="14.5" x14ac:dyDescent="0.35">
      <c r="B66" s="19" t="s">
        <v>71</v>
      </c>
    </row>
    <row r="67" spans="2:2" ht="14.5" x14ac:dyDescent="0.35">
      <c r="B67" s="19" t="s">
        <v>72</v>
      </c>
    </row>
    <row r="68" spans="2:2" ht="14.5" x14ac:dyDescent="0.35">
      <c r="B68" s="19" t="s">
        <v>73</v>
      </c>
    </row>
    <row r="69" spans="2:2" ht="14.5" x14ac:dyDescent="0.35">
      <c r="B69" s="19" t="s">
        <v>74</v>
      </c>
    </row>
    <row r="70" spans="2:2" ht="14.5" x14ac:dyDescent="0.35">
      <c r="B70" s="19" t="s">
        <v>75</v>
      </c>
    </row>
    <row r="71" spans="2:2" ht="14.5" x14ac:dyDescent="0.35">
      <c r="B71" s="19" t="s">
        <v>76</v>
      </c>
    </row>
    <row r="72" spans="2:2" ht="14.5" x14ac:dyDescent="0.35">
      <c r="B72" s="19" t="s">
        <v>77</v>
      </c>
    </row>
    <row r="73" spans="2:2" ht="14.5" x14ac:dyDescent="0.35">
      <c r="B73" s="19" t="s">
        <v>78</v>
      </c>
    </row>
    <row r="74" spans="2:2" ht="29" x14ac:dyDescent="0.35">
      <c r="B74" s="19" t="s">
        <v>79</v>
      </c>
    </row>
    <row r="75" spans="2:2" ht="14.5" x14ac:dyDescent="0.35">
      <c r="B75" s="19" t="s">
        <v>80</v>
      </c>
    </row>
    <row r="76" spans="2:2" ht="14.5" x14ac:dyDescent="0.35">
      <c r="B76" s="19" t="s">
        <v>81</v>
      </c>
    </row>
    <row r="77" spans="2:2" ht="14.5" x14ac:dyDescent="0.35">
      <c r="B77" s="19" t="s">
        <v>82</v>
      </c>
    </row>
    <row r="78" spans="2:2" ht="14.5" x14ac:dyDescent="0.35">
      <c r="B78" s="19" t="s">
        <v>83</v>
      </c>
    </row>
    <row r="79" spans="2:2" ht="14.5" x14ac:dyDescent="0.35">
      <c r="B79" s="19" t="s">
        <v>84</v>
      </c>
    </row>
    <row r="80" spans="2:2" ht="14.5" x14ac:dyDescent="0.35">
      <c r="B80" s="19" t="s">
        <v>85</v>
      </c>
    </row>
    <row r="81" spans="2:2" ht="14.5" x14ac:dyDescent="0.35">
      <c r="B81" s="19" t="s">
        <v>86</v>
      </c>
    </row>
    <row r="82" spans="2:2" ht="14.5" x14ac:dyDescent="0.35">
      <c r="B82" s="19" t="s">
        <v>87</v>
      </c>
    </row>
    <row r="83" spans="2:2" ht="14.5" x14ac:dyDescent="0.35">
      <c r="B83" s="19" t="s">
        <v>88</v>
      </c>
    </row>
    <row r="84" spans="2:2" ht="14.5" x14ac:dyDescent="0.35">
      <c r="B84" s="19" t="s">
        <v>89</v>
      </c>
    </row>
    <row r="85" spans="2:2" ht="14.5" x14ac:dyDescent="0.35">
      <c r="B85" s="19" t="s">
        <v>90</v>
      </c>
    </row>
    <row r="86" spans="2:2" ht="14.5" x14ac:dyDescent="0.35">
      <c r="B86" s="19" t="s">
        <v>91</v>
      </c>
    </row>
    <row r="87" spans="2:2" ht="14.5" x14ac:dyDescent="0.35">
      <c r="B87" s="19" t="s">
        <v>92</v>
      </c>
    </row>
    <row r="88" spans="2:2" ht="14.5" x14ac:dyDescent="0.35">
      <c r="B88" s="19" t="s">
        <v>93</v>
      </c>
    </row>
    <row r="89" spans="2:2" ht="14.5" x14ac:dyDescent="0.35">
      <c r="B89" s="19" t="s">
        <v>94</v>
      </c>
    </row>
    <row r="90" spans="2:2" ht="14.5" x14ac:dyDescent="0.35">
      <c r="B90" s="19" t="s">
        <v>95</v>
      </c>
    </row>
    <row r="91" spans="2:2" ht="14.5" x14ac:dyDescent="0.35">
      <c r="B91" s="19" t="s">
        <v>96</v>
      </c>
    </row>
    <row r="92" spans="2:2" ht="14.5" x14ac:dyDescent="0.35">
      <c r="B92" s="19" t="s">
        <v>97</v>
      </c>
    </row>
    <row r="93" spans="2:2" ht="14.5" x14ac:dyDescent="0.35">
      <c r="B93" s="19" t="s">
        <v>98</v>
      </c>
    </row>
    <row r="94" spans="2:2" ht="29" x14ac:dyDescent="0.35">
      <c r="B94" s="19" t="s">
        <v>99</v>
      </c>
    </row>
    <row r="95" spans="2:2" ht="14.5" x14ac:dyDescent="0.35">
      <c r="B95" s="19" t="s">
        <v>100</v>
      </c>
    </row>
    <row r="96" spans="2:2" ht="14.5" x14ac:dyDescent="0.35">
      <c r="B96" s="19" t="s">
        <v>101</v>
      </c>
    </row>
    <row r="97" spans="2:2" ht="14.5" x14ac:dyDescent="0.35">
      <c r="B97" s="19" t="s">
        <v>102</v>
      </c>
    </row>
    <row r="98" spans="2:2" ht="14.5" x14ac:dyDescent="0.35">
      <c r="B98" s="19" t="s">
        <v>103</v>
      </c>
    </row>
    <row r="99" spans="2:2" ht="14.5" x14ac:dyDescent="0.35">
      <c r="B99" s="19" t="s">
        <v>104</v>
      </c>
    </row>
    <row r="100" spans="2:2" ht="14.5" x14ac:dyDescent="0.35">
      <c r="B100" s="19" t="s">
        <v>105</v>
      </c>
    </row>
    <row r="101" spans="2:2" ht="14.5" x14ac:dyDescent="0.35">
      <c r="B101" s="19" t="s">
        <v>106</v>
      </c>
    </row>
    <row r="102" spans="2:2" ht="14.5" x14ac:dyDescent="0.35">
      <c r="B102" s="19" t="s">
        <v>107</v>
      </c>
    </row>
    <row r="103" spans="2:2" ht="14.5" x14ac:dyDescent="0.35">
      <c r="B103" s="19" t="s">
        <v>108</v>
      </c>
    </row>
    <row r="104" spans="2:2" ht="14.5" x14ac:dyDescent="0.35">
      <c r="B104" s="19" t="s">
        <v>109</v>
      </c>
    </row>
    <row r="105" spans="2:2" ht="14.5" x14ac:dyDescent="0.35">
      <c r="B105" s="19" t="s">
        <v>110</v>
      </c>
    </row>
    <row r="106" spans="2:2" ht="14.5" x14ac:dyDescent="0.35">
      <c r="B106" s="19" t="s">
        <v>111</v>
      </c>
    </row>
    <row r="107" spans="2:2" ht="14.5" x14ac:dyDescent="0.35">
      <c r="B107" s="19" t="s">
        <v>112</v>
      </c>
    </row>
    <row r="108" spans="2:2" ht="14.5" x14ac:dyDescent="0.35">
      <c r="B108" s="19" t="s">
        <v>113</v>
      </c>
    </row>
    <row r="109" spans="2:2" ht="14.5" x14ac:dyDescent="0.35">
      <c r="B109" s="19" t="s">
        <v>114</v>
      </c>
    </row>
    <row r="110" spans="2:2" ht="14.5" x14ac:dyDescent="0.35">
      <c r="B110" s="19" t="s">
        <v>115</v>
      </c>
    </row>
    <row r="111" spans="2:2" ht="14.5" x14ac:dyDescent="0.35">
      <c r="B111" s="19" t="s">
        <v>116</v>
      </c>
    </row>
    <row r="112" spans="2:2" ht="14.5" x14ac:dyDescent="0.35">
      <c r="B112" s="19" t="s">
        <v>117</v>
      </c>
    </row>
    <row r="113" spans="2:2" ht="14.5" x14ac:dyDescent="0.35">
      <c r="B113" s="19" t="s">
        <v>118</v>
      </c>
    </row>
    <row r="114" spans="2:2" ht="14.5" x14ac:dyDescent="0.35">
      <c r="B114" s="19" t="s">
        <v>119</v>
      </c>
    </row>
    <row r="115" spans="2:2" ht="14.5" x14ac:dyDescent="0.35">
      <c r="B115" s="19" t="s">
        <v>120</v>
      </c>
    </row>
    <row r="116" spans="2:2" ht="14.5" x14ac:dyDescent="0.35">
      <c r="B116" s="19" t="s">
        <v>121</v>
      </c>
    </row>
    <row r="117" spans="2:2" ht="14.5" x14ac:dyDescent="0.35">
      <c r="B117" s="19" t="s">
        <v>122</v>
      </c>
    </row>
    <row r="118" spans="2:2" ht="14.5" x14ac:dyDescent="0.35">
      <c r="B118" s="19" t="s">
        <v>123</v>
      </c>
    </row>
    <row r="119" spans="2:2" ht="14.5" x14ac:dyDescent="0.35">
      <c r="B119" s="21" t="s">
        <v>124</v>
      </c>
    </row>
    <row r="120" spans="2:2" ht="14.5" x14ac:dyDescent="0.35">
      <c r="B120" s="19" t="s">
        <v>125</v>
      </c>
    </row>
    <row r="121" spans="2:2" ht="14.5" x14ac:dyDescent="0.35">
      <c r="B121" s="19" t="s">
        <v>126</v>
      </c>
    </row>
    <row r="122" spans="2:2" ht="14.5" x14ac:dyDescent="0.35">
      <c r="B122" s="19" t="s">
        <v>127</v>
      </c>
    </row>
    <row r="123" spans="2:2" ht="14.5" x14ac:dyDescent="0.35">
      <c r="B123" s="19" t="s">
        <v>128</v>
      </c>
    </row>
    <row r="124" spans="2:2" ht="14.5" x14ac:dyDescent="0.35">
      <c r="B124" s="19" t="s">
        <v>129</v>
      </c>
    </row>
    <row r="125" spans="2:2" ht="14.5" x14ac:dyDescent="0.35">
      <c r="B125" s="19" t="s">
        <v>130</v>
      </c>
    </row>
    <row r="126" spans="2:2" ht="14.5" x14ac:dyDescent="0.35">
      <c r="B126" s="19" t="s">
        <v>131</v>
      </c>
    </row>
    <row r="127" spans="2:2" ht="14.5" x14ac:dyDescent="0.35">
      <c r="B127" s="19" t="s">
        <v>132</v>
      </c>
    </row>
    <row r="128" spans="2:2" ht="14.5" x14ac:dyDescent="0.35">
      <c r="B128" s="19" t="s">
        <v>133</v>
      </c>
    </row>
    <row r="129" spans="2:2" ht="14.5" x14ac:dyDescent="0.35">
      <c r="B129" s="19" t="s">
        <v>134</v>
      </c>
    </row>
    <row r="130" spans="2:2" ht="14.5" x14ac:dyDescent="0.35">
      <c r="B130" s="19" t="s">
        <v>135</v>
      </c>
    </row>
    <row r="131" spans="2:2" ht="14.5" x14ac:dyDescent="0.35">
      <c r="B131" s="19" t="s">
        <v>136</v>
      </c>
    </row>
    <row r="132" spans="2:2" ht="14.5" x14ac:dyDescent="0.35">
      <c r="B132" s="19" t="s">
        <v>137</v>
      </c>
    </row>
    <row r="133" spans="2:2" ht="14.5" x14ac:dyDescent="0.35">
      <c r="B133" s="19" t="s">
        <v>138</v>
      </c>
    </row>
    <row r="134" spans="2:2" ht="14.5" x14ac:dyDescent="0.35">
      <c r="B134" s="19" t="s">
        <v>139</v>
      </c>
    </row>
    <row r="135" spans="2:2" ht="14.5" x14ac:dyDescent="0.35">
      <c r="B135" s="19" t="s">
        <v>140</v>
      </c>
    </row>
    <row r="136" spans="2:2" ht="14.5" x14ac:dyDescent="0.35">
      <c r="B136" s="19" t="s">
        <v>141</v>
      </c>
    </row>
    <row r="137" spans="2:2" ht="14.5" x14ac:dyDescent="0.35">
      <c r="B137" s="19" t="s">
        <v>142</v>
      </c>
    </row>
    <row r="138" spans="2:2" ht="14.5" x14ac:dyDescent="0.35">
      <c r="B138" s="19" t="s">
        <v>143</v>
      </c>
    </row>
    <row r="139" spans="2:2" ht="14.5" x14ac:dyDescent="0.35">
      <c r="B139" s="19" t="s">
        <v>144</v>
      </c>
    </row>
    <row r="140" spans="2:2" ht="14.5" x14ac:dyDescent="0.35">
      <c r="B140" s="19" t="s">
        <v>145</v>
      </c>
    </row>
    <row r="141" spans="2:2" ht="14.5" x14ac:dyDescent="0.35">
      <c r="B141" s="19" t="s">
        <v>146</v>
      </c>
    </row>
    <row r="142" spans="2:2" ht="14.5" x14ac:dyDescent="0.35">
      <c r="B142" s="19" t="s">
        <v>147</v>
      </c>
    </row>
    <row r="143" spans="2:2" ht="14.5" x14ac:dyDescent="0.35">
      <c r="B143" s="64" t="s">
        <v>289</v>
      </c>
    </row>
    <row r="144" spans="2:2" ht="14.5" x14ac:dyDescent="0.35">
      <c r="B144" s="19" t="s">
        <v>148</v>
      </c>
    </row>
    <row r="145" spans="2:2" ht="14.5" x14ac:dyDescent="0.35">
      <c r="B145" s="19" t="s">
        <v>149</v>
      </c>
    </row>
    <row r="146" spans="2:2" ht="29" x14ac:dyDescent="0.35">
      <c r="B146" s="19" t="s">
        <v>150</v>
      </c>
    </row>
    <row r="147" spans="2:2" ht="14.5" x14ac:dyDescent="0.35">
      <c r="B147" s="19" t="s">
        <v>151</v>
      </c>
    </row>
    <row r="148" spans="2:2" ht="14.5" x14ac:dyDescent="0.35">
      <c r="B148" s="19" t="s">
        <v>152</v>
      </c>
    </row>
    <row r="149" spans="2:2" ht="14.5" x14ac:dyDescent="0.35">
      <c r="B149" s="19" t="s">
        <v>153</v>
      </c>
    </row>
    <row r="150" spans="2:2" ht="14.5" x14ac:dyDescent="0.35">
      <c r="B150" s="19" t="s">
        <v>154</v>
      </c>
    </row>
    <row r="151" spans="2:2" ht="14.5" x14ac:dyDescent="0.35">
      <c r="B151" s="19" t="s">
        <v>155</v>
      </c>
    </row>
    <row r="152" spans="2:2" ht="14.5" x14ac:dyDescent="0.35">
      <c r="B152" s="19" t="s">
        <v>156</v>
      </c>
    </row>
    <row r="153" spans="2:2" ht="14.5" x14ac:dyDescent="0.35">
      <c r="B153" s="19" t="s">
        <v>157</v>
      </c>
    </row>
    <row r="154" spans="2:2" ht="14.5" x14ac:dyDescent="0.35">
      <c r="B154" s="19" t="s">
        <v>158</v>
      </c>
    </row>
    <row r="155" spans="2:2" ht="14.5" x14ac:dyDescent="0.35">
      <c r="B155" s="19" t="s">
        <v>159</v>
      </c>
    </row>
    <row r="156" spans="2:2" ht="14.5" x14ac:dyDescent="0.35">
      <c r="B156" s="19" t="s">
        <v>160</v>
      </c>
    </row>
    <row r="157" spans="2:2" ht="14.5" x14ac:dyDescent="0.35">
      <c r="B157" s="19" t="s">
        <v>161</v>
      </c>
    </row>
    <row r="158" spans="2:2" ht="14.5" x14ac:dyDescent="0.35">
      <c r="B158" s="19" t="s">
        <v>162</v>
      </c>
    </row>
    <row r="159" spans="2:2" ht="14.5" x14ac:dyDescent="0.35">
      <c r="B159" s="19" t="s">
        <v>163</v>
      </c>
    </row>
    <row r="160" spans="2:2" ht="14.5" x14ac:dyDescent="0.35">
      <c r="B160" s="19" t="s">
        <v>164</v>
      </c>
    </row>
    <row r="161" spans="2:2" ht="14.5" x14ac:dyDescent="0.35">
      <c r="B161" s="19" t="s">
        <v>165</v>
      </c>
    </row>
    <row r="162" spans="2:2" ht="14.5" x14ac:dyDescent="0.35">
      <c r="B162" s="19" t="s">
        <v>166</v>
      </c>
    </row>
    <row r="163" spans="2:2" ht="14.5" x14ac:dyDescent="0.35">
      <c r="B163" s="19" t="s">
        <v>167</v>
      </c>
    </row>
    <row r="164" spans="2:2" ht="29" x14ac:dyDescent="0.35">
      <c r="B164" s="19" t="s">
        <v>168</v>
      </c>
    </row>
    <row r="165" spans="2:2" ht="14.5" x14ac:dyDescent="0.35">
      <c r="B165" s="19" t="s">
        <v>169</v>
      </c>
    </row>
    <row r="166" spans="2:2" ht="14.5" x14ac:dyDescent="0.35">
      <c r="B166" s="19" t="s">
        <v>170</v>
      </c>
    </row>
    <row r="167" spans="2:2" ht="14.5" x14ac:dyDescent="0.35">
      <c r="B167" s="19" t="s">
        <v>171</v>
      </c>
    </row>
    <row r="168" spans="2:2" ht="14.5" x14ac:dyDescent="0.35">
      <c r="B168" s="19" t="s">
        <v>172</v>
      </c>
    </row>
    <row r="169" spans="2:2" ht="14.5" x14ac:dyDescent="0.35">
      <c r="B169" s="19" t="s">
        <v>173</v>
      </c>
    </row>
    <row r="170" spans="2:2" ht="14.5" x14ac:dyDescent="0.35">
      <c r="B170" s="19" t="s">
        <v>174</v>
      </c>
    </row>
    <row r="171" spans="2:2" ht="14.5" x14ac:dyDescent="0.35">
      <c r="B171" s="19" t="s">
        <v>175</v>
      </c>
    </row>
    <row r="172" spans="2:2" ht="14.5" x14ac:dyDescent="0.35">
      <c r="B172" s="19" t="s">
        <v>176</v>
      </c>
    </row>
    <row r="173" spans="2:2" ht="14.5" x14ac:dyDescent="0.35">
      <c r="B173" s="19" t="s">
        <v>177</v>
      </c>
    </row>
    <row r="174" spans="2:2" ht="14.5" x14ac:dyDescent="0.35">
      <c r="B174" s="19" t="s">
        <v>178</v>
      </c>
    </row>
    <row r="175" spans="2:2" ht="14.5" x14ac:dyDescent="0.35">
      <c r="B175" s="19" t="s">
        <v>179</v>
      </c>
    </row>
    <row r="176" spans="2:2" ht="14.5" x14ac:dyDescent="0.35">
      <c r="B176" s="19" t="s">
        <v>180</v>
      </c>
    </row>
    <row r="177" spans="2:2" ht="14.5" x14ac:dyDescent="0.35">
      <c r="B177" s="19" t="s">
        <v>181</v>
      </c>
    </row>
    <row r="178" spans="2:2" ht="14.5" x14ac:dyDescent="0.35">
      <c r="B178" s="19" t="s">
        <v>182</v>
      </c>
    </row>
    <row r="179" spans="2:2" ht="14.5" x14ac:dyDescent="0.35">
      <c r="B179" s="19" t="s">
        <v>183</v>
      </c>
    </row>
    <row r="180" spans="2:2" ht="14.5" x14ac:dyDescent="0.35">
      <c r="B180" s="19" t="s">
        <v>184</v>
      </c>
    </row>
    <row r="181" spans="2:2" ht="14.5" x14ac:dyDescent="0.35">
      <c r="B181" s="19" t="s">
        <v>185</v>
      </c>
    </row>
    <row r="182" spans="2:2" ht="14.5" x14ac:dyDescent="0.35">
      <c r="B182" s="19" t="s">
        <v>186</v>
      </c>
    </row>
    <row r="183" spans="2:2" ht="14.5" x14ac:dyDescent="0.35">
      <c r="B183" s="19" t="s">
        <v>263</v>
      </c>
    </row>
    <row r="184" spans="2:2" ht="14.5" x14ac:dyDescent="0.35">
      <c r="B184" s="19" t="s">
        <v>187</v>
      </c>
    </row>
    <row r="185" spans="2:2" ht="14.5" x14ac:dyDescent="0.35">
      <c r="B185" s="19" t="s">
        <v>188</v>
      </c>
    </row>
    <row r="186" spans="2:2" ht="14.5" x14ac:dyDescent="0.35">
      <c r="B186" s="19" t="s">
        <v>189</v>
      </c>
    </row>
    <row r="187" spans="2:2" ht="14.5" x14ac:dyDescent="0.35">
      <c r="B187" s="19" t="s">
        <v>190</v>
      </c>
    </row>
    <row r="188" spans="2:2" ht="14.5" x14ac:dyDescent="0.35">
      <c r="B188" s="19" t="s">
        <v>191</v>
      </c>
    </row>
    <row r="189" spans="2:2" ht="14.5" x14ac:dyDescent="0.35">
      <c r="B189" s="19" t="s">
        <v>192</v>
      </c>
    </row>
    <row r="190" spans="2:2" ht="14.5" x14ac:dyDescent="0.35">
      <c r="B190" s="19" t="s">
        <v>193</v>
      </c>
    </row>
    <row r="191" spans="2:2" ht="14.5" x14ac:dyDescent="0.35">
      <c r="B191" s="19" t="s">
        <v>194</v>
      </c>
    </row>
    <row r="192" spans="2:2" ht="14.5" x14ac:dyDescent="0.35">
      <c r="B192" s="19" t="s">
        <v>195</v>
      </c>
    </row>
    <row r="193" spans="2:2" ht="14.5" x14ac:dyDescent="0.35">
      <c r="B193" s="19" t="s">
        <v>196</v>
      </c>
    </row>
    <row r="194" spans="2:2" ht="14.5" x14ac:dyDescent="0.35">
      <c r="B194" s="19" t="s">
        <v>197</v>
      </c>
    </row>
    <row r="195" spans="2:2" ht="14.5" x14ac:dyDescent="0.35">
      <c r="B195" s="19" t="s">
        <v>198</v>
      </c>
    </row>
    <row r="196" spans="2:2" ht="14.5" x14ac:dyDescent="0.35">
      <c r="B196" s="19" t="s">
        <v>199</v>
      </c>
    </row>
    <row r="197" spans="2:2" ht="14.5" x14ac:dyDescent="0.35">
      <c r="B197" s="19" t="s">
        <v>200</v>
      </c>
    </row>
    <row r="198" spans="2:2" ht="14.5" x14ac:dyDescent="0.35">
      <c r="B198" s="19" t="s">
        <v>201</v>
      </c>
    </row>
    <row r="199" spans="2:2" ht="14.5" x14ac:dyDescent="0.35">
      <c r="B199" s="19" t="s">
        <v>202</v>
      </c>
    </row>
    <row r="200" spans="2:2" ht="14.5" x14ac:dyDescent="0.35">
      <c r="B200" s="19" t="s">
        <v>203</v>
      </c>
    </row>
    <row r="201" spans="2:2" ht="29" x14ac:dyDescent="0.35">
      <c r="B201" s="19" t="s">
        <v>204</v>
      </c>
    </row>
    <row r="202" spans="2:2" ht="14.5" x14ac:dyDescent="0.35">
      <c r="B202" s="19" t="s">
        <v>205</v>
      </c>
    </row>
    <row r="203" spans="2:2" ht="14.5" x14ac:dyDescent="0.35">
      <c r="B203" s="19" t="s">
        <v>206</v>
      </c>
    </row>
    <row r="204" spans="2:2" ht="14.5" x14ac:dyDescent="0.35">
      <c r="B204" s="19" t="s">
        <v>207</v>
      </c>
    </row>
    <row r="205" spans="2:2" ht="14.5" x14ac:dyDescent="0.35">
      <c r="B205" s="19" t="s">
        <v>208</v>
      </c>
    </row>
    <row r="206" spans="2:2" ht="14.5" x14ac:dyDescent="0.35">
      <c r="B206" s="19" t="s">
        <v>209</v>
      </c>
    </row>
    <row r="207" spans="2:2" ht="14.5" x14ac:dyDescent="0.35">
      <c r="B207" s="19" t="s">
        <v>210</v>
      </c>
    </row>
    <row r="208" spans="2:2" ht="14.5" x14ac:dyDescent="0.35">
      <c r="B208" s="19" t="s">
        <v>211</v>
      </c>
    </row>
    <row r="209" spans="2:2" ht="14.5" x14ac:dyDescent="0.35">
      <c r="B209" s="19" t="s">
        <v>212</v>
      </c>
    </row>
    <row r="210" spans="2:2" ht="14.5" x14ac:dyDescent="0.35">
      <c r="B210" s="19" t="s">
        <v>213</v>
      </c>
    </row>
    <row r="211" spans="2:2" ht="14.5" x14ac:dyDescent="0.35">
      <c r="B211" s="19" t="s">
        <v>214</v>
      </c>
    </row>
    <row r="212" spans="2:2" ht="14.5" x14ac:dyDescent="0.35">
      <c r="B212" s="19" t="s">
        <v>215</v>
      </c>
    </row>
    <row r="213" spans="2:2" ht="14.5" x14ac:dyDescent="0.35">
      <c r="B213" s="19" t="s">
        <v>216</v>
      </c>
    </row>
    <row r="214" spans="2:2" ht="14.5" x14ac:dyDescent="0.35">
      <c r="B214" s="19" t="s">
        <v>217</v>
      </c>
    </row>
    <row r="215" spans="2:2" ht="14.5" x14ac:dyDescent="0.35">
      <c r="B215" s="19" t="s">
        <v>218</v>
      </c>
    </row>
    <row r="216" spans="2:2" ht="14.5" x14ac:dyDescent="0.35">
      <c r="B216" s="19" t="s">
        <v>219</v>
      </c>
    </row>
    <row r="217" spans="2:2" ht="14.5" x14ac:dyDescent="0.35">
      <c r="B217" s="19" t="s">
        <v>220</v>
      </c>
    </row>
    <row r="218" spans="2:2" ht="14.5" x14ac:dyDescent="0.35">
      <c r="B218" s="19" t="s">
        <v>221</v>
      </c>
    </row>
    <row r="219" spans="2:2" ht="14.5" x14ac:dyDescent="0.35">
      <c r="B219" s="19" t="s">
        <v>222</v>
      </c>
    </row>
    <row r="220" spans="2:2" ht="14.5" x14ac:dyDescent="0.35">
      <c r="B220" s="19" t="s">
        <v>223</v>
      </c>
    </row>
    <row r="221" spans="2:2" ht="14.5" x14ac:dyDescent="0.35">
      <c r="B221" s="19" t="s">
        <v>224</v>
      </c>
    </row>
    <row r="222" spans="2:2" ht="14.5" x14ac:dyDescent="0.35">
      <c r="B222" s="19" t="s">
        <v>225</v>
      </c>
    </row>
    <row r="223" spans="2:2" ht="14.5" x14ac:dyDescent="0.35">
      <c r="B223" s="19" t="s">
        <v>226</v>
      </c>
    </row>
    <row r="224" spans="2:2" ht="14.5" x14ac:dyDescent="0.35">
      <c r="B224" s="19" t="s">
        <v>227</v>
      </c>
    </row>
    <row r="225" spans="2:2" ht="14.5" x14ac:dyDescent="0.35">
      <c r="B225" s="19" t="s">
        <v>228</v>
      </c>
    </row>
    <row r="226" spans="2:2" ht="14.5" x14ac:dyDescent="0.35">
      <c r="B226" s="19" t="s">
        <v>229</v>
      </c>
    </row>
    <row r="227" spans="2:2" ht="14.5" x14ac:dyDescent="0.35">
      <c r="B227" s="19" t="s">
        <v>230</v>
      </c>
    </row>
    <row r="228" spans="2:2" ht="14.5" x14ac:dyDescent="0.35">
      <c r="B228" s="19" t="s">
        <v>231</v>
      </c>
    </row>
    <row r="229" spans="2:2" ht="14.5" x14ac:dyDescent="0.35">
      <c r="B229" s="19" t="s">
        <v>232</v>
      </c>
    </row>
    <row r="230" spans="2:2" ht="14.5" x14ac:dyDescent="0.35">
      <c r="B230" s="19" t="s">
        <v>233</v>
      </c>
    </row>
    <row r="231" spans="2:2" ht="14.5" x14ac:dyDescent="0.35">
      <c r="B231" s="19" t="s">
        <v>234</v>
      </c>
    </row>
    <row r="232" spans="2:2" ht="14.5" x14ac:dyDescent="0.35">
      <c r="B232" s="19" t="s">
        <v>235</v>
      </c>
    </row>
    <row r="233" spans="2:2" ht="14.5" x14ac:dyDescent="0.35">
      <c r="B233" s="19" t="s">
        <v>236</v>
      </c>
    </row>
    <row r="234" spans="2:2" ht="14.5" x14ac:dyDescent="0.35">
      <c r="B234" s="19" t="s">
        <v>237</v>
      </c>
    </row>
    <row r="235" spans="2:2" ht="14.5" x14ac:dyDescent="0.35">
      <c r="B235" s="19" t="s">
        <v>238</v>
      </c>
    </row>
    <row r="236" spans="2:2" ht="14.5" x14ac:dyDescent="0.35">
      <c r="B236" s="19" t="s">
        <v>239</v>
      </c>
    </row>
    <row r="237" spans="2:2" ht="14.5" x14ac:dyDescent="0.35">
      <c r="B237" s="19" t="s">
        <v>240</v>
      </c>
    </row>
    <row r="238" spans="2:2" ht="14.5" x14ac:dyDescent="0.35">
      <c r="B238" s="19" t="s">
        <v>241</v>
      </c>
    </row>
    <row r="239" spans="2:2" ht="14.5" x14ac:dyDescent="0.35">
      <c r="B239" s="19" t="s">
        <v>242</v>
      </c>
    </row>
    <row r="240" spans="2:2" ht="14.5" x14ac:dyDescent="0.35">
      <c r="B240" s="19" t="s">
        <v>243</v>
      </c>
    </row>
    <row r="241" spans="2:2" ht="14.5" x14ac:dyDescent="0.35">
      <c r="B241" s="21" t="s">
        <v>244</v>
      </c>
    </row>
    <row r="242" spans="2:2" ht="14.5" x14ac:dyDescent="0.35">
      <c r="B242" s="19" t="s">
        <v>245</v>
      </c>
    </row>
    <row r="243" spans="2:2" ht="14.5" x14ac:dyDescent="0.35">
      <c r="B243" s="19" t="s">
        <v>246</v>
      </c>
    </row>
    <row r="244" spans="2:2" ht="14.5" x14ac:dyDescent="0.35">
      <c r="B244" s="19" t="s">
        <v>247</v>
      </c>
    </row>
    <row r="245" spans="2:2" ht="14.5" x14ac:dyDescent="0.35">
      <c r="B245" s="19" t="s">
        <v>248</v>
      </c>
    </row>
    <row r="246" spans="2:2" ht="14.5" x14ac:dyDescent="0.35">
      <c r="B246" s="19" t="s">
        <v>249</v>
      </c>
    </row>
    <row r="247" spans="2:2" ht="14.5" x14ac:dyDescent="0.35">
      <c r="B247" s="19" t="s">
        <v>250</v>
      </c>
    </row>
    <row r="248" spans="2:2" ht="14.5" x14ac:dyDescent="0.35">
      <c r="B248" s="19" t="s">
        <v>251</v>
      </c>
    </row>
    <row r="249" spans="2:2" ht="14.5" x14ac:dyDescent="0.35">
      <c r="B249" s="19" t="s">
        <v>252</v>
      </c>
    </row>
    <row r="250" spans="2:2" ht="14.5" x14ac:dyDescent="0.35">
      <c r="B250" s="19" t="s">
        <v>253</v>
      </c>
    </row>
    <row r="251" spans="2:2" ht="14.5" x14ac:dyDescent="0.35">
      <c r="B251" s="19" t="s">
        <v>254</v>
      </c>
    </row>
    <row r="252" spans="2:2" ht="14.5" x14ac:dyDescent="0.35">
      <c r="B252" s="19" t="s">
        <v>255</v>
      </c>
    </row>
    <row r="253" spans="2:2" ht="14.5" x14ac:dyDescent="0.35">
      <c r="B253" s="19" t="s">
        <v>256</v>
      </c>
    </row>
    <row r="254" spans="2:2" ht="43.5" x14ac:dyDescent="0.35">
      <c r="B254" s="19" t="s">
        <v>257</v>
      </c>
    </row>
  </sheetData>
  <sheetProtection algorithmName="SHA-512" hashValue="qYNUkbgJ2EMDhNYImlsgHNyZkW4QHe5gKZYqufTvNRhUA8bN29hNkk+sRLnYvfc5q3aQuuCEI8aqNckVkcTZkg==" saltValue="Q+522XhP4NVk8Hz9N/PT1w==" spinCount="100000" sheet="1" objects="1" scenarios="1"/>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DLCPolicyLabelLock xmlns="0b944bc8-ab70-4035-9388-4853844a36ce" xsi:nil="true"/>
    <Description xmlns="http://schemas.microsoft.com/sharepoint/v3/fields" xsi:nil="true"/>
    <DLCPolicyLabelClientValue xmlns="0b944bc8-ab70-4035-9388-4853844a36ce">Document ID:TPW001-1566870100-840</DLCPolicyLabelClientValue>
    <_dlc_DocId xmlns="0b944bc8-ab70-4035-9388-4853844a36ce">TPW001-1566870100-840</_dlc_DocId>
    <_dlc_DocIdUrl xmlns="0b944bc8-ab70-4035-9388-4853844a36ce">
      <Url>http://tpw/teams/jfe/_layouts/15/DocIdRedir.aspx?ID=TPW001-1566870100-840</Url>
      <Description>TPW001-1566870100-840</Description>
    </_dlc_DocIdUrl>
    <DLCPolicyLabelValue xmlns="0b944bc8-ab70-4035-9388-4853844a36ce">Document ID:TPW001-1566870100-840</DLCPolicyLabelValue>
  </documentManagement>
</p:properties>
</file>

<file path=customXml/item2.xml><?xml version="1.0" encoding="utf-8"?>
<?mso-contentType ?>
<SharedContentType xmlns="Microsoft.SharePoint.Taxonomy.ContentTypeSync" SourceId="76d372ae-42db-48f2-a916-c7b35bf2e6bc" ContentTypeId="0x01010026F44F5EB6FD8742ACFDBF8E7D4DFF00" PreviousValue="true"/>
</file>

<file path=customXml/item3.xml><?xml version="1.0" encoding="utf-8"?>
<?mso-contentType ?>
<p:Policy xmlns:p="office.server.policy" id="" local="true">
  <p:Name>Eurojust DMS Document</p:Name>
  <p:Description/>
  <p:Statement/>
  <p:PolicyItems>
    <p:PolicyItem featureId="Microsoft.Office.RecordsManagement.PolicyFeatures.PolicyLabel" staticId="0x01010026F44F5EB6FD8742ACFDBF8E7D4DFF00|-488782343" UniqueId="1685ce10-50e8-48f9-82dc-128397a56691">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lock>True</lock>
          </properties>
          <segment type="literal">Document ID:</segment>
          <segment type="metadata">_dlc_DocId</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Policy Label Generator</Name>
    <Synchronization>Synchronous</Synchronization>
    <Type>10001</Type>
    <SequenceNumber>1000</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10002</Type>
    <SequenceNumber>1001</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10004</Type>
    <SequenceNumber>1002</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10006</Type>
    <SequenceNumber>1003</SequenceNumber>
    <Url/>
    <Assembly>Microsoft.Office.Policy, Version=14.0.0.0, Culture=neutral, PublicKeyToken=71e9bce111e9429c</Assembly>
    <Class>Microsoft.Office.RecordsManagement.Internal.LabelHandler</Class>
    <Data/>
    <Filter/>
  </Receiver>
</spe:Receivers>
</file>

<file path=customXml/item6.xml><?xml version="1.0" encoding="utf-8"?>
<ct:contentTypeSchema xmlns:ct="http://schemas.microsoft.com/office/2006/metadata/contentType" xmlns:ma="http://schemas.microsoft.com/office/2006/metadata/properties/metaAttributes" ct:_="" ma:_="" ma:contentTypeName="Eurojust DMS Document" ma:contentTypeID="0x01010026F44F5EB6FD8742ACFDBF8E7D4DFF0000263DDDF421DD934AA2E07D89210B9663" ma:contentTypeVersion="15" ma:contentTypeDescription="Create a new document." ma:contentTypeScope="" ma:versionID="2cd4fcc463c79d9d016b33c28728e514">
  <xsd:schema xmlns:xsd="http://www.w3.org/2001/XMLSchema" xmlns:xs="http://www.w3.org/2001/XMLSchema" xmlns:p="http://schemas.microsoft.com/office/2006/metadata/properties" xmlns:ns1="http://schemas.microsoft.com/sharepoint/v3" xmlns:ns2="http://schemas.microsoft.com/sharepoint/v3/fields" xmlns:ns3="0b944bc8-ab70-4035-9388-4853844a36ce" targetNamespace="http://schemas.microsoft.com/office/2006/metadata/properties" ma:root="true" ma:fieldsID="5b6487c345da79e390e90b29daea10ea" ns1:_="" ns2:_="" ns3:_="">
    <xsd:import namespace="http://schemas.microsoft.com/sharepoint/v3"/>
    <xsd:import namespace="http://schemas.microsoft.com/sharepoint/v3/fields"/>
    <xsd:import namespace="0b944bc8-ab70-4035-9388-4853844a36ce"/>
    <xsd:element name="properties">
      <xsd:complexType>
        <xsd:sequence>
          <xsd:element name="documentManagement">
            <xsd:complexType>
              <xsd:all>
                <xsd:element ref="ns2:Description" minOccurs="0"/>
                <xsd:element ref="ns3:_dlc_DocId" minOccurs="0"/>
                <xsd:element ref="ns3:_dlc_DocIdUrl" minOccurs="0"/>
                <xsd:element ref="ns3:_dlc_DocIdPersistId"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3"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escription" ma:index="8" nillable="true" ma:displayName="Description" ma:description="" ma:internalName="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944bc8-ab70-4035-9388-4853844a36ce"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DLCPolicyLabelValue" ma:index="14"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5"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6"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A940A7-ACEF-4DA4-A917-EA1438FBFB4B}">
  <ds:schemaRefs>
    <ds:schemaRef ds:uri="http://purl.org/dc/terms/"/>
    <ds:schemaRef ds:uri="http://schemas.microsoft.com/office/2006/documentManagement/types"/>
    <ds:schemaRef ds:uri="0b944bc8-ab70-4035-9388-4853844a36ce"/>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70AC33A7-231B-4831-B306-3D24394AC952}">
  <ds:schemaRefs>
    <ds:schemaRef ds:uri="Microsoft.SharePoint.Taxonomy.ContentTypeSync"/>
  </ds:schemaRefs>
</ds:datastoreItem>
</file>

<file path=customXml/itemProps3.xml><?xml version="1.0" encoding="utf-8"?>
<ds:datastoreItem xmlns:ds="http://schemas.openxmlformats.org/officeDocument/2006/customXml" ds:itemID="{9144B859-C86A-441D-BF3C-CD2D138DFBA1}">
  <ds:schemaRefs>
    <ds:schemaRef ds:uri="office.server.policy"/>
  </ds:schemaRefs>
</ds:datastoreItem>
</file>

<file path=customXml/itemProps4.xml><?xml version="1.0" encoding="utf-8"?>
<ds:datastoreItem xmlns:ds="http://schemas.openxmlformats.org/officeDocument/2006/customXml" ds:itemID="{1797B42C-D3B1-43F6-A224-05FEBBFAE872}">
  <ds:schemaRefs>
    <ds:schemaRef ds:uri="http://schemas.microsoft.com/sharepoint/v3/contenttype/forms"/>
  </ds:schemaRefs>
</ds:datastoreItem>
</file>

<file path=customXml/itemProps5.xml><?xml version="1.0" encoding="utf-8"?>
<ds:datastoreItem xmlns:ds="http://schemas.openxmlformats.org/officeDocument/2006/customXml" ds:itemID="{7F1E805A-11D0-4641-AA7F-3A5EE022FD0C}">
  <ds:schemaRefs>
    <ds:schemaRef ds:uri="http://schemas.microsoft.com/sharepoint/events"/>
  </ds:schemaRefs>
</ds:datastoreItem>
</file>

<file path=customXml/itemProps6.xml><?xml version="1.0" encoding="utf-8"?>
<ds:datastoreItem xmlns:ds="http://schemas.openxmlformats.org/officeDocument/2006/customXml" ds:itemID="{9D510170-3998-4BC3-B113-10792AC4A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0b944bc8-ab70-4035-9388-4853844a36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Budget estimate</vt:lpstr>
      <vt:lpstr>Summary table</vt:lpstr>
      <vt:lpstr>Unit_costs</vt:lpstr>
      <vt:lpstr>List</vt:lpstr>
      <vt:lpstr>'Budget estimate'!Print_Area</vt:lpstr>
      <vt:lpstr>'Summary table'!Print_Area</vt:lpstr>
    </vt:vector>
  </TitlesOfParts>
  <Company>Eurojust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dc:title>
  <dc:creator>Kreitals, O.</dc:creator>
  <cp:lastModifiedBy>Oskars</cp:lastModifiedBy>
  <cp:lastPrinted>2024-02-19T14:18:00Z</cp:lastPrinted>
  <dcterms:created xsi:type="dcterms:W3CDTF">2021-01-22T08:16:11Z</dcterms:created>
  <dcterms:modified xsi:type="dcterms:W3CDTF">2024-02-19T14:50:18Z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0x01010026F44F5EB6FD8742ACFDBF8E7D4DFF0000263DDDF421DD934AA2E07D89210B9663</vt:lpwstr>
  </property>
  <property fmtid="{D5CDD505-2E9C-101B-9397-08002B2CF9AE}" pid="3" name="_dlc_DocIdItemGuid">
    <vt:lpwstr>1095249f-c050-4c29-91b0-f89c5ca9efa0</vt:lpwstr>
  </property>
</Properties>
</file>